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Summary" sheetId="1" r:id="rId1"/>
    <sheet name="IS" sheetId="2" r:id="rId2"/>
    <sheet name="BS" sheetId="3" r:id="rId3"/>
    <sheet name="StmtEquity" sheetId="4" r:id="rId4"/>
    <sheet name="Cashflow" sheetId="5" r:id="rId5"/>
    <sheet name="Notes" sheetId="6" r:id="rId6"/>
  </sheets>
  <definedNames>
    <definedName name="Z_8758EA41_34BE_4249_9A76_41DFD462A3CA_.wvu.Rows" localSheetId="5" hidden="1">'Notes'!#REF!</definedName>
  </definedNames>
  <calcPr fullCalcOnLoad="1"/>
</workbook>
</file>

<file path=xl/sharedStrings.xml><?xml version="1.0" encoding="utf-8"?>
<sst xmlns="http://schemas.openxmlformats.org/spreadsheetml/2006/main" count="511" uniqueCount="312">
  <si>
    <t>additional income from licensing the Content Management System and providing Dow Jones News Content to a new panel broker, Aseambankers (Malaysia) Berhad; and</t>
  </si>
  <si>
    <t xml:space="preserve">The profit before taxation saw an increase of 46.33% from RM2.061 million in the preceding quarter to RM3.016 million in the current quarter under review mainly due to the increased revenue as well as lower expenses as a result of economies of scale.  </t>
  </si>
  <si>
    <t>Save as disclosed below, there were no other corporate proposals/developments announced but not yet completed as at the date of this announcement:</t>
  </si>
  <si>
    <t>(a)</t>
  </si>
  <si>
    <t>Memorandum of Understanding ("MOU") with 2GoTrade Limited ("2GoTrade")</t>
  </si>
  <si>
    <t>As at the date of this quarterly report, a formal agreement has yet to be executed between the Company and 2GoTrade.</t>
  </si>
  <si>
    <t>(b)</t>
  </si>
  <si>
    <t>MOU with Sharikat El-Imtiaz Al Saudia Lil Tatweer Al Mahdooda ("SPC")</t>
  </si>
  <si>
    <t>(c)</t>
  </si>
  <si>
    <t>Agreement with Blue System Incorporated ("BSI")</t>
  </si>
  <si>
    <t>As at the date of this quarterly report, there is no major development pertaining to the above agreement.</t>
  </si>
  <si>
    <t>(d)</t>
  </si>
  <si>
    <t>Agreement with AmSecurities Sdn Bhd ("AmSecurities")</t>
  </si>
  <si>
    <t>solutions.</t>
  </si>
  <si>
    <t>INDIVIDUAL QUARTER</t>
  </si>
  <si>
    <t>CUMULATIVE QUARTER</t>
  </si>
  <si>
    <t>Current</t>
  </si>
  <si>
    <t>Year</t>
  </si>
  <si>
    <t>Quarter</t>
  </si>
  <si>
    <t>Preceding</t>
  </si>
  <si>
    <t>Corresponding</t>
  </si>
  <si>
    <t>To date</t>
  </si>
  <si>
    <t>Period</t>
  </si>
  <si>
    <t>RM'000</t>
  </si>
  <si>
    <t>Revenue</t>
  </si>
  <si>
    <t>Basic earnings per share (sen)</t>
  </si>
  <si>
    <t>(The figures have not been audited)</t>
  </si>
  <si>
    <t>Direct costs</t>
  </si>
  <si>
    <t>Gross profit</t>
  </si>
  <si>
    <t>Other operating income</t>
  </si>
  <si>
    <t>Administrative expenses</t>
  </si>
  <si>
    <t>Finance costs</t>
  </si>
  <si>
    <t>Profit before taxation</t>
  </si>
  <si>
    <t>Taxation</t>
  </si>
  <si>
    <t>B5</t>
  </si>
  <si>
    <t>B12</t>
  </si>
  <si>
    <t>Note:</t>
  </si>
  <si>
    <t>Trade receivables</t>
  </si>
  <si>
    <t>Other receivables</t>
  </si>
  <si>
    <t>Cash and bank balances</t>
  </si>
  <si>
    <t>Trade payables</t>
  </si>
  <si>
    <t>Other payables and accruals</t>
  </si>
  <si>
    <t>Share capital</t>
  </si>
  <si>
    <t>Retained profits</t>
  </si>
  <si>
    <t>Total</t>
  </si>
  <si>
    <t>Retained</t>
  </si>
  <si>
    <t>profits</t>
  </si>
  <si>
    <t>Distributable</t>
  </si>
  <si>
    <t>Non-distributable</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</si>
  <si>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</si>
  <si>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</si>
  <si>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</si>
  <si>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</si>
  <si>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</si>
  <si>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</si>
  <si>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</si>
  <si>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</si>
  <si>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</si>
  <si>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</si>
  <si>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Interest paid</t>
  </si>
  <si>
    <t>CASHFLOWS FROM OPERATING ACTIVITIES</t>
  </si>
  <si>
    <t>Interest income</t>
  </si>
  <si>
    <t>Purchase of property, plant and equipment</t>
  </si>
  <si>
    <t>Interest received</t>
  </si>
  <si>
    <t>A15</t>
  </si>
  <si>
    <t>QUARTERLY REPORT ON CONSOLIDATED RESULTS</t>
  </si>
  <si>
    <t>A</t>
  </si>
  <si>
    <t xml:space="preserve"> NOTES TO THE INTERIM FINANCIAL REPORT</t>
  </si>
  <si>
    <t>A1</t>
  </si>
  <si>
    <t>Basis of preparation</t>
  </si>
  <si>
    <t>The interim financial statements are prepared based on the historical cost convention and in compliance with the applicable Approved Accounting Standards in Malaysia.</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</si>
  <si>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</si>
  <si>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</si>
  <si>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</si>
  <si>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</si>
  <si>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</si>
  <si>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</si>
  <si>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</si>
  <si>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</si>
  <si>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</si>
  <si>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</si>
  <si>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</si>
  <si>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Debt and equity securities</t>
  </si>
  <si>
    <t>A7</t>
  </si>
  <si>
    <t>Dividend paid</t>
  </si>
  <si>
    <t>A8</t>
  </si>
  <si>
    <t>Segmental information</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</si>
  <si>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</si>
  <si>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</si>
  <si>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</si>
  <si>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</si>
  <si>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</si>
  <si>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</si>
  <si>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</si>
  <si>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</si>
  <si>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</si>
  <si>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</si>
  <si>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</si>
  <si>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</si>
  <si>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</si>
  <si>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During the period, the Directors are of the opinion that the Group has no related party transactions which would have a significant impact on the financial position and business of the Group.</t>
  </si>
  <si>
    <t>Cash and cash equivalents</t>
  </si>
  <si>
    <t>B</t>
  </si>
  <si>
    <t>B1</t>
  </si>
  <si>
    <t>B2</t>
  </si>
  <si>
    <t>B3</t>
  </si>
  <si>
    <t>Prospects</t>
  </si>
  <si>
    <t>B4</t>
  </si>
  <si>
    <t>Variation of actual profit from forecast profit</t>
  </si>
  <si>
    <t>Not applicable as no profit forecast was published.</t>
  </si>
  <si>
    <t>B6</t>
  </si>
  <si>
    <t>Unquoted investments and properties</t>
  </si>
  <si>
    <t>There were no changes in the unquoted investments and properties of the Group during the current quarter under review.</t>
  </si>
  <si>
    <t>B7</t>
  </si>
  <si>
    <t>Quoted securities</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</si>
  <si>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</si>
  <si>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</si>
  <si>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</si>
  <si>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</si>
  <si>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</si>
  <si>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</si>
  <si>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</si>
  <si>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</si>
  <si>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B11</t>
  </si>
  <si>
    <t>Dividends</t>
  </si>
  <si>
    <t>Earnings per share</t>
  </si>
  <si>
    <t>Profit after taxation (RM'000)</t>
  </si>
  <si>
    <t>B13</t>
  </si>
  <si>
    <t>Status of corporate proposals</t>
  </si>
  <si>
    <t>B14</t>
  </si>
  <si>
    <t>Utilisation of IPO proceeds</t>
  </si>
  <si>
    <t>B15</t>
  </si>
  <si>
    <t>Authorisation for issue</t>
  </si>
  <si>
    <t>Current Year</t>
  </si>
  <si>
    <r>
      <t xml:space="preserve">N2N CONNECT BERHAD </t>
    </r>
    <r>
      <rPr>
        <sz val="12"/>
        <rFont val="Arial Narrow"/>
        <family val="2"/>
      </rPr>
      <t>(523137-K)</t>
    </r>
  </si>
  <si>
    <t>Inventories</t>
  </si>
  <si>
    <t xml:space="preserve">Other receivables </t>
  </si>
  <si>
    <t>Marketable securities</t>
  </si>
  <si>
    <t>Hire purchase payables</t>
  </si>
  <si>
    <t>Amount owing to directors</t>
  </si>
  <si>
    <t>Share premium</t>
  </si>
  <si>
    <t>Exchange reserves</t>
  </si>
  <si>
    <t>Premium</t>
  </si>
  <si>
    <t>Exchange</t>
  </si>
  <si>
    <t>Reserve</t>
  </si>
  <si>
    <t>Depreciation of property, plant and equipment</t>
  </si>
  <si>
    <t>(Increase)/Decrease in working capital</t>
  </si>
  <si>
    <t>Other payables</t>
  </si>
  <si>
    <t>Repayment of hire purchase payables</t>
  </si>
  <si>
    <t>EFFECT OF EXCHANGE RATE CHANGES</t>
  </si>
  <si>
    <t>Business segment</t>
  </si>
  <si>
    <t>In determining the geographical segments of the Group, segment revenue is based on the geographical location of customers.</t>
  </si>
  <si>
    <t>Malaysia</t>
  </si>
  <si>
    <t>Singapore</t>
  </si>
  <si>
    <t>There were no changes in the valuation of the property, plant and equipment reported in the previous audited financial statements that will have an effect in the current quarter under review.</t>
  </si>
  <si>
    <t>There were no changes in the composition of the Group for the current quarter under review.</t>
  </si>
  <si>
    <t>No dividends have been paid or declared in respect of the current quarter under review.</t>
  </si>
  <si>
    <t>By Order of the Board</t>
  </si>
  <si>
    <t>Tiang Boon Hwa</t>
  </si>
  <si>
    <t>Managing Director</t>
  </si>
  <si>
    <t>SUMMARY OF KEY FINANCIAL INFORMATION</t>
  </si>
  <si>
    <t>Remark:</t>
  </si>
  <si>
    <t>Profit before tax</t>
  </si>
  <si>
    <t>The principal businesses of the Group are carrying on the business as researcher and developer of software package and provision of design, programming, consultancy services and related services which are substantially within a single business segment, and therefore, segmental reporting is deemed not necessary.</t>
  </si>
  <si>
    <t>ADDITIONAL INFORMATION REQUIRED BY BURSA SECURITIES' LISTING REQUIREMENTS</t>
  </si>
  <si>
    <t>ADDITIONAL INFORMATION REQUIRED BY BURSA SECURITIES' LISTING REQUIREMENTS (Cont'd)</t>
  </si>
  <si>
    <t>Neither the Company nor its subsidiary is engaged in any litigation or arbitration, either as plaintiff or defendant, which has a material effect on the financial position of the Company or its subsidiary and the Board of Directors does not know of any proceedings pending or threatened, or of any fact likely to give rise to any proceedings, which might materially and adversely affect the position or business of the Company or its subsidiary.</t>
  </si>
  <si>
    <t>Software research and development</t>
  </si>
  <si>
    <t>Regional expansion</t>
  </si>
  <si>
    <t>Working capital</t>
  </si>
  <si>
    <t>CASHFLOWS FROM FINANCING ACTIVITIES</t>
  </si>
  <si>
    <t>Payment of listing expenses</t>
  </si>
  <si>
    <t>Net cash used in investing activities</t>
  </si>
  <si>
    <t>There were no unusual items affecting assets, liabilities, equity, net income or cash flows of the Group during the current quarter under review.</t>
  </si>
  <si>
    <t>Fixed deposits with licensed bank</t>
  </si>
  <si>
    <t>No dividend has been paid in the current quarter under review.</t>
  </si>
  <si>
    <t>As at the end of the quarter, there was only one class of shares in issue and they rank pari passu with each other.</t>
  </si>
  <si>
    <t>Diluted earnings per share (sen)</t>
  </si>
  <si>
    <t>(a)  Basic earnings per share</t>
  </si>
  <si>
    <t>Listing expenses</t>
  </si>
  <si>
    <t>Adjusted for share options granted ('000)</t>
  </si>
  <si>
    <t>(b)  Diluted earnings per share</t>
  </si>
  <si>
    <t>Total amount of proceeds</t>
  </si>
  <si>
    <t>Amount unutilised</t>
  </si>
  <si>
    <t>Geographical segment</t>
  </si>
  <si>
    <t>Estimated listing expenses</t>
  </si>
  <si>
    <t>Number of ordinary shares in issue ('000)</t>
  </si>
  <si>
    <t>Adjusted number of ordinary shares ('000)</t>
  </si>
  <si>
    <t xml:space="preserve"> </t>
  </si>
  <si>
    <t>There were no audit qualifications on the annual audited financial statements for the year ended 31 December 2005.</t>
  </si>
  <si>
    <t xml:space="preserve">At 1 January 2006 </t>
  </si>
  <si>
    <t>FRS 2</t>
  </si>
  <si>
    <t>Share-based Payment</t>
  </si>
  <si>
    <t>FRS 101</t>
  </si>
  <si>
    <t>Presentation of Financial Statements</t>
  </si>
  <si>
    <t>FRS 108</t>
  </si>
  <si>
    <t>Accounting Policies, Changes in Estimates and Errors</t>
  </si>
  <si>
    <t>FRS 110</t>
  </si>
  <si>
    <t>Events after the Balance Sheet Date</t>
  </si>
  <si>
    <t>FRS 116</t>
  </si>
  <si>
    <t>Property, Plant and Equipment</t>
  </si>
  <si>
    <t>FRS 121</t>
  </si>
  <si>
    <t>FRS 127</t>
  </si>
  <si>
    <t>Consolidated and Separate Financial Statements</t>
  </si>
  <si>
    <t>FRS 132</t>
  </si>
  <si>
    <t>Financial Instruments: Disclosure and Presentation</t>
  </si>
  <si>
    <t>FRS 133</t>
  </si>
  <si>
    <t>Earnings Per Share</t>
  </si>
  <si>
    <t>FRS 136</t>
  </si>
  <si>
    <t>Impairment of Assets</t>
  </si>
  <si>
    <t xml:space="preserve">The adoption of FRS 2, 101, 108, 110, 116, 121, 127, 132, 133 and 136 does not have significant financial impact on the Group. </t>
  </si>
  <si>
    <t>Loss on disposal of property, plant and equipment</t>
  </si>
  <si>
    <t>Property, plant and equipment written off</t>
  </si>
  <si>
    <t>Amount owing by holding company</t>
  </si>
  <si>
    <t>Disposal of property, plant and equipment</t>
  </si>
  <si>
    <t>CASHFLOWS FROM INVESTING ACTIVITES</t>
  </si>
  <si>
    <t>(i)</t>
  </si>
  <si>
    <t>(ii)</t>
  </si>
  <si>
    <t>(iii)</t>
  </si>
  <si>
    <t>ASSETS</t>
  </si>
  <si>
    <t>Non-current assets</t>
  </si>
  <si>
    <t>Property, plant and equipment</t>
  </si>
  <si>
    <t>Current assets</t>
  </si>
  <si>
    <t>TOTAL ASSETS</t>
  </si>
  <si>
    <t>EQUITY AND LIABILITIES</t>
  </si>
  <si>
    <t>Equity attributable to equity holders of the parent</t>
  </si>
  <si>
    <t>Total equity</t>
  </si>
  <si>
    <t>Non-current liabilities</t>
  </si>
  <si>
    <t>Current liabilities</t>
  </si>
  <si>
    <t>Total liabilities</t>
  </si>
  <si>
    <t>TOTAL EQUITY AND LIABILITES</t>
  </si>
  <si>
    <t>Net Assets ("NA") per share atributable to equity holders of the parent (sen)</t>
  </si>
  <si>
    <t>Attributable to equity holders of the parent</t>
  </si>
  <si>
    <t>Equity</t>
  </si>
  <si>
    <t>The Effects of Changes in Foreign Exchange Rates</t>
  </si>
  <si>
    <t>There is no taxation charge for the quarter under review mainly due to the tax exemption for Multimedia Super Corridor ("MSC") qualifying activities under pioneer status pursuant to the Promotion of Investments Act, 1986 in Malaysia.</t>
  </si>
  <si>
    <t>The interim financial statements are unaudited and have been prepared in accordance with Financial Reporting Standard ("FRS") No. 134: Interim Financial Reporting, and Chapter 9 Appendix 9B of the Listing Requirements of Bursa Malaysia Securities Berhad for the MESDAQ Market.</t>
  </si>
  <si>
    <t>Audited as at</t>
  </si>
  <si>
    <t>31 Dec 2005</t>
  </si>
  <si>
    <t>The accompanying notes and audited financial statements of the Group for the financial year ended 31 December 2005 form an integral part of, and should be read in conjunction with this interim financial statements.</t>
  </si>
  <si>
    <t>Tax recoverable</t>
  </si>
  <si>
    <t>Allowance for diminution in value of marketable securities</t>
  </si>
  <si>
    <t>At 1 January 2005</t>
  </si>
  <si>
    <t>Material changes in the quarterly results as compared with the preceding quarter</t>
  </si>
  <si>
    <t xml:space="preserve">The consolidated financial statements have been prepared based on the N2N Group structure that has been in existence since 24 June 2004 and should be read in conjunction with the Annual Audited Financial Statements of the Group for the financial year ended 31 December 2005 and Prospectus dated 8 November 2005. </t>
  </si>
  <si>
    <t>The Condensed Consolidated Balance Sheet should be read in conjunction with the Annual Audited Financial Statements of the Group for the financial year ended 31 December 2005 and Prospectus dated 8 November 2005.</t>
  </si>
  <si>
    <t>The Condensed Consolidated Statement of Changes in Equity should be read in conjunction with the Annual Audited Financial Statements of the Group for the financial year ended 31 December 2005 and Prospectus dated 8 November 2005.</t>
  </si>
  <si>
    <t>United Kingdom</t>
  </si>
  <si>
    <t>Profit for the period</t>
  </si>
  <si>
    <t xml:space="preserve">Profit attributable to ordinary equity </t>
  </si>
  <si>
    <t xml:space="preserve">   holders of the parent</t>
  </si>
  <si>
    <t>Proposed/Declared dividend per share (sen)</t>
  </si>
  <si>
    <t xml:space="preserve">Exchange difference arising during the </t>
  </si>
  <si>
    <t>financial period</t>
  </si>
  <si>
    <t>The accompanying notes are an integral part of this statement.</t>
  </si>
  <si>
    <t>Net cash from operating activities</t>
  </si>
  <si>
    <t>NET INCREASE/(DECREASE) IN CASH AND CASH EQUIVALENTS</t>
  </si>
  <si>
    <t>Net cash used in financing activities</t>
  </si>
  <si>
    <t>Cash from operations</t>
  </si>
  <si>
    <t>CASH AND CASH EQUIVALENTS AT BEGINNING OF PERIOD</t>
  </si>
  <si>
    <t>The accounting policies and methods of computation adopted by the Group in the preparation of this interim financial report are consistent with those adopted in the audited financial statements for the financial period year 31 December 2005 except for the adoption of the following new/revised FRSs issued by the Malaysian Accounting Standards Board that are effective for financial period beginning 1 January 2006:</t>
  </si>
  <si>
    <t>There were no issuances, cancellations, repurchases, resale and repayment of debt and equity securities, share buy backs, share cancellation, shares held as treasury share and resale of treasury shares for the current quarter under review.</t>
  </si>
  <si>
    <t>Review of performance</t>
  </si>
  <si>
    <t>CASH AND CASH EQUIVALENTS AT END OF THE PERIOD</t>
  </si>
  <si>
    <t xml:space="preserve">As at the date of this quarterly report, the Company is in the stage of implementing and testing of the above software </t>
  </si>
  <si>
    <r>
      <t>increase in matched trade fees generated from eBrokerConnect</t>
    </r>
    <r>
      <rPr>
        <vertAlign val="superscript"/>
        <sz val="10"/>
        <rFont val="Arial Narrow"/>
        <family val="2"/>
      </rPr>
      <t>TM</t>
    </r>
    <r>
      <rPr>
        <sz val="10"/>
        <rFont val="Arial Narrow"/>
        <family val="2"/>
      </rPr>
      <t xml:space="preserve"> as more transactions were being matched in the online stock trading from the existing clients;</t>
    </r>
  </si>
  <si>
    <t>(iv)</t>
  </si>
  <si>
    <t>Barring any unforeseen circumstances, the Directors of N2N believe that the Group's prospects for the financial year ending 31 December 2006 will remain favourable.</t>
  </si>
  <si>
    <t>On 24 January 2006, the Company announced that it has entered into a MOU with 2GoTrade to offer direct straight-through process online stock trading facilities between Malaysia and Hong Kong for both companies' panel of stockbroking clients and their customers.</t>
  </si>
  <si>
    <t>On 21 April 2006, the Company announced that it has entered into a MOU with SPC to offer its mobile stock trading solutions under N2N-SPC joint services to investors, fund managers, banks and brokers in Saudi Arabia.</t>
  </si>
  <si>
    <t>On 26 June 2006, the Company announced that it has entered into an agreement with BSI, a London-based company, to collaborate and provide market data, analysis and trading solutions, direct cross border access to more than 50 futures, commodities and equities markets in the United States of America, Australia and Europe to be made available to Malaysian financial institutions.</t>
  </si>
  <si>
    <r>
      <t>On 18 July 2006, the Company announced that it has entered into an agreement with AmSecurities, for N2N to provide AmSecurities with eBrokerConnect</t>
    </r>
    <r>
      <rPr>
        <vertAlign val="superscript"/>
        <sz val="10"/>
        <rFont val="Arial Narrow"/>
        <family val="2"/>
      </rPr>
      <t>TM</t>
    </r>
    <r>
      <rPr>
        <sz val="10"/>
        <rFont val="Arial Narrow"/>
        <family val="2"/>
      </rPr>
      <t xml:space="preserve"> which has online share trading and provision of live, real-time stock prices and news from Bursa Securities features; plus MobileConnect</t>
    </r>
    <r>
      <rPr>
        <vertAlign val="superscript"/>
        <sz val="10"/>
        <rFont val="Arial Narrow"/>
        <family val="2"/>
      </rPr>
      <t>TM</t>
    </r>
    <r>
      <rPr>
        <sz val="10"/>
        <rFont val="Arial Narrow"/>
        <family val="2"/>
      </rPr>
      <t xml:space="preserve"> and SMSConnect</t>
    </r>
    <r>
      <rPr>
        <vertAlign val="superscript"/>
        <sz val="10"/>
        <rFont val="Arial Narrow"/>
        <family val="2"/>
      </rPr>
      <t>TM</t>
    </r>
    <r>
      <rPr>
        <sz val="10"/>
        <rFont val="Arial Narrow"/>
        <family val="2"/>
      </rPr>
      <t xml:space="preserve"> to facilitate mobile trading, as well as direct cross border trading access through GlobalConnect.</t>
    </r>
  </si>
  <si>
    <r>
      <t>increase in MobileConnect</t>
    </r>
    <r>
      <rPr>
        <vertAlign val="superscript"/>
        <sz val="10"/>
        <rFont val="Arial Narrow"/>
        <family val="2"/>
      </rPr>
      <t>TM</t>
    </r>
    <r>
      <rPr>
        <sz val="10"/>
        <rFont val="Arial Narrow"/>
        <family val="2"/>
      </rPr>
      <t xml:space="preserve"> and PDAConnect</t>
    </r>
    <r>
      <rPr>
        <vertAlign val="superscript"/>
        <sz val="10"/>
        <rFont val="Arial Narrow"/>
        <family val="2"/>
      </rPr>
      <t>TM</t>
    </r>
    <r>
      <rPr>
        <sz val="10"/>
        <rFont val="Arial Narrow"/>
        <family val="2"/>
      </rPr>
      <t xml:space="preserve"> subscribers;</t>
    </r>
  </si>
  <si>
    <t>For The Third Quarter Ended 30 September 2006</t>
  </si>
  <si>
    <t>30 Sep 2005</t>
  </si>
  <si>
    <t>30 Sep 2006</t>
  </si>
  <si>
    <t>The Condensed Consolidated Income Statements was prepared based on the consolidated results of the Group for the financial period ended 30 September 2006 and should be read in conjunction with the Annual Audited Financial Statements of the Group for the financial year ended 31 December 2005 and Prospectus dated 8 November 2005.</t>
  </si>
  <si>
    <t>As At 30 September 2006</t>
  </si>
  <si>
    <t>3rd Quarter As At</t>
  </si>
  <si>
    <t>9 months period ended 30 September 2006</t>
  </si>
  <si>
    <t>9 months period ended 30 September 2005</t>
  </si>
  <si>
    <t>At 30 September 2006</t>
  </si>
  <si>
    <t>At 30 September 2005</t>
  </si>
  <si>
    <t>9 months ended</t>
  </si>
  <si>
    <t>The Condensed Consolidated Cash Flow Statement was prepared based on the consolidated results of the Group for the financial period ended 30 September 2006 and should be read in conjunction with the Annual Audited Financial Statements of the Group for the financial year ended 31 December 2005 and Prospectus dated 8 November 2005.</t>
  </si>
  <si>
    <t>N2N Connect Berhad ("N2N" or "Company") was listed on the MESDAQ Market of Bursa Malaysia Securities Berhad ("Bursa Securities") on 28 November 2005. The results for the current quarter ended 30 September 2006 should be read in conjunction with the Annual Audited Financial Statements of N2N and its subsidiary ("Group") for the financial year ended 31 December 2005 and Prospectus dated 8 November 2005.</t>
  </si>
  <si>
    <t>Date : 27 November 2006</t>
  </si>
  <si>
    <t>The interim financial statements were authorised for issue by the Board of Directors in accordance with a resolution of the directors dated 27 November 2006.</t>
  </si>
  <si>
    <t>The status of utilisation of the proceeds raised from the Public Issue pursuant to the listing of the Company on the MESDAQ Market of Bursa Securities amounting to RM8.400 million as at 30 September 2006 is as follows:</t>
  </si>
  <si>
    <t>As at 30 September 2006, the Group has no material capital commitment in respect of property, plant and equipment.</t>
  </si>
  <si>
    <t>The Directors are of the opinion that the Group has no contingent liabilities which, upon crystallisation would have a material impact on the financial position and business of the Group as at 27 November 2006 (the latest practicable date which is not earlier than 7 days from the date of issue of this financial results).</t>
  </si>
  <si>
    <t>The borrowings of the Group as at 30 September 2006 represents hire purchase payables of RM76,362 of which RM24,000 is due within 12 months and RM52,362 is due after 12 months.</t>
  </si>
  <si>
    <t>Utilised as of 30.09.06</t>
  </si>
  <si>
    <t>The unutilised proceeds amounting to RM3.942 million are placed with a licensed bank in the form of fixed deposits.</t>
  </si>
  <si>
    <t>Unrealised foreign exchange (gain)/loss</t>
  </si>
  <si>
    <t>There were no material events subsequent to the end of the current quarter under review save for as disclosed below:</t>
  </si>
  <si>
    <t xml:space="preserve">There were no acquisitions or disposals of quoted securities during the current quarter under review. </t>
  </si>
  <si>
    <t>Earnings per share (Cont'd)</t>
  </si>
  <si>
    <t>Status of corporate proposals (Cont'd)</t>
  </si>
  <si>
    <t>(e)</t>
  </si>
  <si>
    <t xml:space="preserve">Private Placement </t>
  </si>
  <si>
    <t>(v)</t>
  </si>
  <si>
    <t xml:space="preserve">additional monthly fee from implementation of GlobalConnect for two panel brokers and a foreign bank since the last quarter of 2005; </t>
  </si>
  <si>
    <r>
      <t>additional income from implementation and provision of eBrokerConnect</t>
    </r>
    <r>
      <rPr>
        <vertAlign val="superscript"/>
        <sz val="10"/>
        <rFont val="Arial Narrow"/>
        <family val="2"/>
      </rPr>
      <t>TM</t>
    </r>
    <r>
      <rPr>
        <sz val="10"/>
        <rFont val="Arial Narrow"/>
        <family val="2"/>
      </rPr>
      <t>, MobileConnect</t>
    </r>
    <r>
      <rPr>
        <vertAlign val="superscript"/>
        <sz val="10"/>
        <rFont val="Arial Narrow"/>
        <family val="2"/>
      </rPr>
      <t>TM</t>
    </r>
    <r>
      <rPr>
        <sz val="10"/>
        <rFont val="Arial Narrow"/>
        <family val="2"/>
      </rPr>
      <t>, SMSConnect</t>
    </r>
    <r>
      <rPr>
        <vertAlign val="superscript"/>
        <sz val="10"/>
        <rFont val="Arial Narrow"/>
        <family val="2"/>
      </rPr>
      <t>TM</t>
    </r>
    <r>
      <rPr>
        <sz val="10"/>
        <rFont val="Arial Narrow"/>
        <family val="2"/>
      </rPr>
      <t xml:space="preserve">, and GlobalConnect for a new panel broker, AmSecurities Sdn Bhd; </t>
    </r>
  </si>
  <si>
    <t>For the current quarter under review, the Group recorded revenue and profit for the period of approximately RM4.774 million and RM3.016 million respectively.  This represents an improvement of approximately 270.94% and 1051.15% in terms of revenue and profit for the period respectively as compared to that achieved in the preceding year corresponding quarter of RM1.287 million and RM0.262 million respectively. On the 9 months financial year-to-date basis, the Group recorded revenue and profit for the period of approximately RM11.549 million and RM6.439 million respectively.  This also represents an improvement of approximately 113.28% and 201.59% in terms of revenue and profit for the period respectively as compared to that achieved in the preceding year corresponding period of RM5.415 million and RM2.135 million respectively.  The improved performance was mainly attributable to the following:</t>
  </si>
  <si>
    <t>As at the date of this quarterly report, a formal agreement has yet to be executed between the Company and SPC.</t>
  </si>
  <si>
    <t>NA per share is arrived at based on the Group's NA of RM24,693,000 (2005: RM18,496,000) over the number of ordinary shares of 135,150,000 (2005: 135,150,000) shares of RM0.10 each in N2N ("N2N Shares").</t>
  </si>
  <si>
    <t xml:space="preserve">the Company had made an additional investment in N2N Connect Pte. Ltd., a wholly-owned subsidiary for cash consideration of RM1,170,000 to provide for additional working capital; and </t>
  </si>
  <si>
    <t>additional income from developing and licensing the Online Trading Game on Singapore Exchange Securities Trading Limited's website.</t>
  </si>
  <si>
    <t xml:space="preserve">The Company had on 22 September 2006 announced that it proposed to undertake a Private Placement of up to 14,866,500 new ordinary shares of RM0.10 each, representing up to 10% of the issued and paid-up share capital of the Company ("Placement Shares").  Securities Comission had on 17 October 2006 approved the Private Placement and Bursa Malaysia Securities Berhad had on 6 November 2006, approved-in-principle the listing of the Placement Shares.  The total amount of Placement Shares of 13,500,000 have been listed on the MESDAQ Market of Bursa Malaysia Securities Berhad on 21 November 2006. </t>
  </si>
  <si>
    <t xml:space="preserve">the Company had on 22 September 2006 announced that it proposed to undertake a Private Placement of up to 14,866,500 new ordinary shares of RM0.10 each, representing up to 10% of the issued and paid-up share capital of the Company ("Placement Shares").  Securities Commission had on 17 October 2006 approved the Private Placement and Bursa Malaysia Securities Berhad had on 6 November 2006, approved-in-principle the listing of the Placement Shares.  The total amount of Placement Shares of 13,500,000 were listed on the MESDAQ Market of Bursa Malaysia Securities Berhad on 21 November 2006. </t>
  </si>
  <si>
    <t>the Company issued 58,800 ordinary shares of RM0.10 each for cash pursuant to the Company's Employee Share Option Scheme at exercise price of RM0.41 per ordinary share.  These shares were listed on the MESDAQ Market of Bursa Malaysia Securities Berhad on 23 November 2006.</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</si>
</sst>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0000"/>
    <numFmt numFmtId="179" formatCode="0.0000000"/>
    <numFmt numFmtId="180" formatCode="0.000000"/>
    <numFmt numFmtId="181" formatCode="0.00000"/>
    <numFmt numFmtId="182" formatCode="0.0000"/>
    <numFmt numFmtId="183" formatCode="0.000"/>
    <numFmt numFmtId="184" formatCode="0.0000000000"/>
    <numFmt numFmtId="185" formatCode="0.00000000000"/>
    <numFmt numFmtId="186" formatCode="0.000000000"/>
    <numFmt numFmtId="187" formatCode="_(* #,##0.000_);_(* \(#,##0.000\);_(* &quot;-&quot;???_);_(@_)"/>
    <numFmt numFmtId="188" formatCode="0.00_);\(0.00\)"/>
  </numFmts>
  <fonts count="10">
    <font>
      <sz val="10"/>
      <name val="Arial"/>
      <family val="0"/>
    </font>
    <font>
      <b/>
      <sz val="10"/>
      <name val="Arial Narrow"/>
      <family val="2"/>
    </font>
    <font>
      <b/>
      <sz val="12"/>
      <name val="Arial Narrow"/>
      <family val="2"/>
    </font>
    <font>
      <sz val="10"/>
      <name val="Arial Narrow"/>
      <family val="2"/>
    </font>
    <font>
      <sz val="12"/>
      <name val="Arial Narrow"/>
      <family val="2"/>
    </font>
    <font>
      <u val="single"/>
      <sz val="10"/>
      <name val="Arial Narrow"/>
      <family val="2"/>
    </font>
    <font>
      <sz val="10"/>
      <color indexed="9"/>
      <name val="Arial Narrow"/>
      <family val="2"/>
    </font>
    <font>
      <b/>
      <u val="single"/>
      <sz val="10"/>
      <name val="Arial Narrow"/>
      <family val="2"/>
    </font>
    <font>
      <vertAlign val="superscript"/>
      <sz val="10"/>
      <name val="Arial Narrow"/>
      <family val="2"/>
    </font>
    <font>
      <sz val="10"/>
      <color indexed="8"/>
      <name val="Arial Narrow"/>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horizontal="center" vertical="top"/>
    </xf>
    <xf numFmtId="43" fontId="3" fillId="0" borderId="0" xfId="15" applyFont="1" applyAlignment="1">
      <alignment horizontal="right" vertical="top"/>
    </xf>
    <xf numFmtId="43" fontId="1" fillId="0" borderId="0" xfId="15" applyFont="1" applyAlignment="1">
      <alignment horizontal="right" vertical="top"/>
    </xf>
    <xf numFmtId="43" fontId="1" fillId="0" borderId="0" xfId="15" applyFont="1" applyAlignment="1" quotePrefix="1">
      <alignment horizontal="right" vertical="top"/>
    </xf>
    <xf numFmtId="173" fontId="3" fillId="0" borderId="0" xfId="15" applyNumberFormat="1" applyFont="1" applyAlignment="1">
      <alignment vertical="top"/>
    </xf>
    <xf numFmtId="173" fontId="3" fillId="0" borderId="0" xfId="15" applyNumberFormat="1" applyFont="1" applyFill="1" applyAlignment="1">
      <alignment vertical="top"/>
    </xf>
    <xf numFmtId="0" fontId="3" fillId="0" borderId="0" xfId="0" applyFont="1" applyFill="1" applyAlignment="1">
      <alignment vertical="top"/>
    </xf>
    <xf numFmtId="43" fontId="3" fillId="0" borderId="0" xfId="15" applyFont="1" applyAlignment="1">
      <alignment vertical="top"/>
    </xf>
    <xf numFmtId="173" fontId="3" fillId="0" borderId="1" xfId="15" applyNumberFormat="1" applyFont="1" applyFill="1" applyBorder="1" applyAlignment="1">
      <alignment vertical="top"/>
    </xf>
    <xf numFmtId="173" fontId="3" fillId="0" borderId="1" xfId="15" applyNumberFormat="1" applyFont="1" applyBorder="1" applyAlignment="1">
      <alignment vertical="top"/>
    </xf>
    <xf numFmtId="173" fontId="3" fillId="0" borderId="2" xfId="15" applyNumberFormat="1" applyFont="1" applyBorder="1" applyAlignment="1">
      <alignment vertical="top"/>
    </xf>
    <xf numFmtId="43" fontId="3" fillId="0" borderId="3" xfId="15" applyFont="1" applyBorder="1" applyAlignment="1">
      <alignment vertical="top"/>
    </xf>
    <xf numFmtId="43" fontId="3" fillId="0" borderId="3" xfId="15" applyFont="1" applyBorder="1" applyAlignment="1">
      <alignment horizontal="right" vertical="top"/>
    </xf>
    <xf numFmtId="0" fontId="3" fillId="0" borderId="0" xfId="0" applyFont="1" applyAlignment="1">
      <alignment horizontal="justify" vertical="top"/>
    </xf>
    <xf numFmtId="173" fontId="3" fillId="0" borderId="0" xfId="15" applyNumberFormat="1" applyFont="1" applyBorder="1" applyAlignment="1">
      <alignment vertical="top"/>
    </xf>
    <xf numFmtId="173" fontId="3" fillId="0" borderId="0" xfId="15" applyNumberFormat="1" applyFont="1" applyBorder="1" applyAlignment="1">
      <alignment horizontal="right" vertical="top"/>
    </xf>
    <xf numFmtId="0" fontId="3" fillId="0" borderId="0" xfId="0" applyFont="1" applyAlignment="1" quotePrefix="1">
      <alignment vertical="top"/>
    </xf>
    <xf numFmtId="173" fontId="3" fillId="0" borderId="0" xfId="15" applyNumberFormat="1" applyFont="1" applyBorder="1" applyAlignment="1" quotePrefix="1">
      <alignment horizontal="right" vertical="top"/>
    </xf>
    <xf numFmtId="173" fontId="1" fillId="0" borderId="0" xfId="15" applyNumberFormat="1" applyFont="1" applyBorder="1" applyAlignment="1" quotePrefix="1">
      <alignment horizontal="right" vertical="top"/>
    </xf>
    <xf numFmtId="173" fontId="3" fillId="0" borderId="4" xfId="15" applyNumberFormat="1" applyFont="1" applyBorder="1" applyAlignment="1">
      <alignment vertical="top"/>
    </xf>
    <xf numFmtId="173" fontId="3" fillId="0" borderId="4" xfId="15" applyNumberFormat="1" applyFont="1" applyBorder="1" applyAlignment="1">
      <alignment horizontal="right" vertical="top"/>
    </xf>
    <xf numFmtId="173" fontId="3" fillId="0" borderId="0" xfId="15" applyNumberFormat="1" applyFont="1" applyFill="1" applyBorder="1" applyAlignment="1">
      <alignment vertical="top"/>
    </xf>
    <xf numFmtId="173" fontId="3" fillId="0" borderId="1" xfId="15" applyNumberFormat="1" applyFont="1" applyBorder="1" applyAlignment="1">
      <alignment horizontal="right" vertical="top"/>
    </xf>
    <xf numFmtId="173" fontId="3" fillId="0" borderId="0" xfId="0" applyNumberFormat="1" applyFont="1" applyAlignment="1">
      <alignment vertical="top"/>
    </xf>
    <xf numFmtId="0" fontId="1" fillId="0" borderId="0" xfId="0" applyFont="1" applyAlignment="1">
      <alignment horizontal="right" vertical="top"/>
    </xf>
    <xf numFmtId="43" fontId="1" fillId="0" borderId="1" xfId="15" applyFont="1" applyBorder="1" applyAlignment="1">
      <alignment horizontal="center" vertical="top"/>
    </xf>
    <xf numFmtId="37" fontId="3" fillId="0" borderId="0" xfId="0" applyNumberFormat="1" applyFont="1" applyAlignment="1">
      <alignment horizontal="right" vertical="top"/>
    </xf>
    <xf numFmtId="0" fontId="1" fillId="0" borderId="0" xfId="0" applyFont="1" applyBorder="1" applyAlignment="1">
      <alignment vertical="top"/>
    </xf>
    <xf numFmtId="0" fontId="3" fillId="0" borderId="0" xfId="0" applyFont="1" applyBorder="1" applyAlignment="1">
      <alignment vertical="top"/>
    </xf>
    <xf numFmtId="173" fontId="3" fillId="0" borderId="0" xfId="15" applyNumberFormat="1" applyFont="1" applyFill="1" applyBorder="1" applyAlignment="1">
      <alignment horizontal="right" vertical="top"/>
    </xf>
    <xf numFmtId="173" fontId="3" fillId="0" borderId="1" xfId="15" applyNumberFormat="1" applyFont="1" applyFill="1" applyBorder="1" applyAlignment="1">
      <alignment horizontal="right" vertical="top"/>
    </xf>
    <xf numFmtId="43" fontId="1" fillId="0" borderId="0" xfId="15" applyFont="1" applyBorder="1" applyAlignment="1" quotePrefix="1">
      <alignment horizontal="right" vertical="top"/>
    </xf>
    <xf numFmtId="173" fontId="3" fillId="0" borderId="1" xfId="15" applyNumberFormat="1" applyFont="1" applyFill="1" applyBorder="1" applyAlignment="1" quotePrefix="1">
      <alignment horizontal="right" vertical="top"/>
    </xf>
    <xf numFmtId="173" fontId="1" fillId="0" borderId="0" xfId="15" applyNumberFormat="1" applyFont="1" applyFill="1" applyBorder="1" applyAlignment="1" quotePrefix="1">
      <alignment horizontal="right" vertical="top"/>
    </xf>
    <xf numFmtId="173" fontId="3" fillId="0" borderId="4" xfId="15" applyNumberFormat="1" applyFont="1" applyFill="1" applyBorder="1" applyAlignment="1">
      <alignment vertical="top"/>
    </xf>
    <xf numFmtId="173" fontId="3" fillId="0" borderId="3" xfId="15" applyNumberFormat="1" applyFont="1" applyFill="1" applyBorder="1" applyAlignment="1">
      <alignment vertical="top"/>
    </xf>
    <xf numFmtId="173" fontId="3" fillId="0" borderId="4" xfId="15" applyNumberFormat="1" applyFont="1" applyFill="1" applyBorder="1" applyAlignment="1">
      <alignment horizontal="right" vertical="top"/>
    </xf>
    <xf numFmtId="43" fontId="1" fillId="0" borderId="0" xfId="15" applyFont="1" applyBorder="1" applyAlignment="1">
      <alignment horizontal="right" vertical="top"/>
    </xf>
    <xf numFmtId="0" fontId="3" fillId="0" borderId="0" xfId="0" applyFont="1" applyAlignment="1">
      <alignment wrapText="1"/>
    </xf>
    <xf numFmtId="0" fontId="3" fillId="0" borderId="0" xfId="0" applyFont="1" applyAlignment="1">
      <alignment vertical="top" wrapText="1"/>
    </xf>
    <xf numFmtId="0" fontId="5" fillId="0" borderId="0" xfId="0" applyFont="1" applyBorder="1" applyAlignment="1">
      <alignment vertical="top"/>
    </xf>
    <xf numFmtId="173" fontId="3" fillId="0" borderId="0" xfId="15" applyNumberFormat="1" applyFont="1" applyAlignment="1" quotePrefix="1">
      <alignment horizontal="right" vertical="top"/>
    </xf>
    <xf numFmtId="173" fontId="3" fillId="0" borderId="0" xfId="0" applyNumberFormat="1" applyFont="1" applyBorder="1" applyAlignment="1">
      <alignment vertical="top"/>
    </xf>
    <xf numFmtId="173" fontId="3" fillId="0" borderId="5" xfId="0" applyNumberFormat="1" applyFont="1" applyBorder="1" applyAlignment="1">
      <alignment vertical="top"/>
    </xf>
    <xf numFmtId="43" fontId="3" fillId="0" borderId="0" xfId="15" applyFont="1" applyBorder="1" applyAlignment="1">
      <alignment vertical="top"/>
    </xf>
    <xf numFmtId="15" fontId="3" fillId="0" borderId="0" xfId="0" applyNumberFormat="1" applyFont="1" applyFill="1" applyAlignment="1">
      <alignment vertical="top"/>
    </xf>
    <xf numFmtId="0" fontId="3" fillId="0" borderId="0" xfId="0" applyFont="1" applyAlignment="1">
      <alignment horizontal="left" vertical="top"/>
    </xf>
    <xf numFmtId="43" fontId="3" fillId="0" borderId="0" xfId="15" applyFont="1" applyBorder="1" applyAlignment="1">
      <alignment horizontal="right" vertical="top"/>
    </xf>
    <xf numFmtId="37" fontId="3" fillId="0" borderId="0" xfId="0" applyNumberFormat="1" applyFont="1" applyBorder="1" applyAlignment="1">
      <alignment vertical="top"/>
    </xf>
    <xf numFmtId="43" fontId="3" fillId="0" borderId="0" xfId="15" applyNumberFormat="1" applyFont="1" applyBorder="1" applyAlignment="1">
      <alignment vertical="top"/>
    </xf>
    <xf numFmtId="37" fontId="3" fillId="0" borderId="0" xfId="15" applyNumberFormat="1" applyFont="1" applyBorder="1" applyAlignment="1">
      <alignment vertical="top"/>
    </xf>
    <xf numFmtId="0" fontId="3" fillId="0" borderId="0" xfId="0" applyFont="1" applyAlignment="1">
      <alignment horizontal="center" vertical="top"/>
    </xf>
    <xf numFmtId="37" fontId="3" fillId="0" borderId="0" xfId="0" applyNumberFormat="1" applyFont="1" applyAlignment="1">
      <alignment vertical="top"/>
    </xf>
    <xf numFmtId="37" fontId="3" fillId="0" borderId="5" xfId="0" applyNumberFormat="1" applyFont="1" applyBorder="1" applyAlignment="1">
      <alignment vertical="top"/>
    </xf>
    <xf numFmtId="43" fontId="3" fillId="0" borderId="3" xfId="15" applyNumberFormat="1" applyFont="1" applyBorder="1" applyAlignment="1">
      <alignment vertical="top"/>
    </xf>
    <xf numFmtId="0" fontId="3" fillId="0" borderId="0" xfId="0" applyFont="1" applyFill="1" applyAlignment="1">
      <alignment horizontal="justify" vertical="top" wrapText="1"/>
    </xf>
    <xf numFmtId="173" fontId="3" fillId="0" borderId="5" xfId="15" applyNumberFormat="1" applyFont="1" applyBorder="1" applyAlignment="1">
      <alignment vertical="top"/>
    </xf>
    <xf numFmtId="43" fontId="3" fillId="0" borderId="0" xfId="0" applyNumberFormat="1" applyFont="1" applyBorder="1" applyAlignment="1">
      <alignment vertical="top"/>
    </xf>
    <xf numFmtId="0" fontId="1" fillId="0" borderId="0" xfId="0" applyFont="1" applyAlignment="1">
      <alignment horizontal="right" vertical="top" wrapText="1"/>
    </xf>
    <xf numFmtId="173" fontId="3" fillId="0" borderId="0" xfId="15" applyNumberFormat="1" applyFont="1" applyAlignment="1">
      <alignment horizontal="center" vertical="top"/>
    </xf>
    <xf numFmtId="173" fontId="3" fillId="0" borderId="5" xfId="15" applyNumberFormat="1" applyFont="1" applyBorder="1" applyAlignment="1">
      <alignment horizontal="center" vertical="top"/>
    </xf>
    <xf numFmtId="0" fontId="3" fillId="0" borderId="0" xfId="0" applyFont="1" applyBorder="1" applyAlignment="1">
      <alignment horizontal="justify" vertical="top"/>
    </xf>
    <xf numFmtId="188" fontId="3" fillId="0" borderId="3" xfId="0" applyNumberFormat="1" applyFont="1" applyBorder="1" applyAlignment="1">
      <alignment vertical="top"/>
    </xf>
    <xf numFmtId="173" fontId="3" fillId="0" borderId="0" xfId="15" applyNumberFormat="1" applyFont="1" applyFill="1" applyBorder="1" applyAlignment="1" quotePrefix="1">
      <alignment horizontal="right" vertical="top"/>
    </xf>
    <xf numFmtId="0" fontId="3" fillId="0" borderId="0" xfId="0" applyFont="1" applyFill="1" applyBorder="1" applyAlignment="1">
      <alignment vertical="top"/>
    </xf>
    <xf numFmtId="0" fontId="1" fillId="0" borderId="0" xfId="0" applyFont="1" applyAlignment="1">
      <alignment/>
    </xf>
    <xf numFmtId="0" fontId="3" fillId="0" borderId="0" xfId="0" applyFont="1" applyAlignment="1">
      <alignment/>
    </xf>
    <xf numFmtId="173" fontId="3" fillId="0" borderId="2" xfId="15" applyNumberFormat="1" applyFont="1" applyBorder="1" applyAlignment="1">
      <alignment/>
    </xf>
    <xf numFmtId="173" fontId="3" fillId="0" borderId="0" xfId="15" applyNumberFormat="1" applyFont="1" applyBorder="1" applyAlignment="1">
      <alignment/>
    </xf>
    <xf numFmtId="173" fontId="3" fillId="0" borderId="2" xfId="15" applyNumberFormat="1" applyFont="1" applyBorder="1" applyAlignment="1">
      <alignment horizontal="right"/>
    </xf>
    <xf numFmtId="173" fontId="6" fillId="0" borderId="0" xfId="0" applyNumberFormat="1" applyFont="1" applyFill="1" applyAlignment="1">
      <alignment vertical="top"/>
    </xf>
    <xf numFmtId="43" fontId="3" fillId="0" borderId="3" xfId="15" applyNumberFormat="1" applyFont="1" applyBorder="1" applyAlignment="1">
      <alignment horizontal="right" vertical="top"/>
    </xf>
    <xf numFmtId="41" fontId="3" fillId="0" borderId="0" xfId="15" applyNumberFormat="1" applyFont="1" applyAlignment="1">
      <alignment horizontal="right" vertical="top"/>
    </xf>
    <xf numFmtId="41" fontId="3" fillId="0" borderId="0" xfId="15" applyNumberFormat="1" applyFont="1" applyAlignment="1">
      <alignment vertical="top"/>
    </xf>
    <xf numFmtId="41" fontId="3" fillId="0" borderId="0" xfId="15" applyNumberFormat="1" applyFont="1" applyBorder="1" applyAlignment="1">
      <alignment vertical="top"/>
    </xf>
    <xf numFmtId="41" fontId="3" fillId="0" borderId="0" xfId="15" applyNumberFormat="1" applyFont="1" applyBorder="1" applyAlignment="1">
      <alignment horizontal="right" vertical="top"/>
    </xf>
    <xf numFmtId="41" fontId="3" fillId="0" borderId="0" xfId="15" applyNumberFormat="1" applyFont="1" applyFill="1" applyAlignment="1">
      <alignment vertical="top"/>
    </xf>
    <xf numFmtId="41" fontId="3" fillId="0" borderId="0" xfId="15" applyNumberFormat="1" applyFont="1" applyFill="1" applyAlignment="1">
      <alignment horizontal="right" vertical="top"/>
    </xf>
    <xf numFmtId="41" fontId="3" fillId="0" borderId="1" xfId="15" applyNumberFormat="1" applyFont="1" applyFill="1" applyBorder="1" applyAlignment="1">
      <alignment vertical="top"/>
    </xf>
    <xf numFmtId="41" fontId="3" fillId="0" borderId="0" xfId="15" applyNumberFormat="1" applyFont="1" applyFill="1" applyBorder="1" applyAlignment="1">
      <alignment vertical="top"/>
    </xf>
    <xf numFmtId="41" fontId="3" fillId="0" borderId="1" xfId="15" applyNumberFormat="1" applyFont="1" applyBorder="1" applyAlignment="1">
      <alignment vertical="top"/>
    </xf>
    <xf numFmtId="0" fontId="7" fillId="0" borderId="0" xfId="0" applyFont="1" applyAlignment="1">
      <alignment vertical="top"/>
    </xf>
    <xf numFmtId="43" fontId="8" fillId="0" borderId="0" xfId="15" applyFont="1" applyAlignment="1">
      <alignment horizontal="right" vertical="top"/>
    </xf>
    <xf numFmtId="43" fontId="3" fillId="0" borderId="3" xfId="0" applyNumberFormat="1" applyFont="1" applyBorder="1" applyAlignment="1">
      <alignment horizontal="right" vertical="top"/>
    </xf>
    <xf numFmtId="0" fontId="3" fillId="0" borderId="0" xfId="0" applyFont="1" applyAlignment="1">
      <alignment horizontal="justify" vertical="top" wrapText="1"/>
    </xf>
    <xf numFmtId="173" fontId="9" fillId="0" borderId="0" xfId="15" applyNumberFormat="1" applyFont="1" applyFill="1" applyBorder="1" applyAlignment="1">
      <alignment vertical="top"/>
    </xf>
    <xf numFmtId="0" fontId="1" fillId="0" borderId="0" xfId="0" applyFont="1" applyAlignment="1">
      <alignment horizontal="centerContinuous" vertical="top"/>
    </xf>
    <xf numFmtId="43" fontId="3" fillId="0" borderId="0" xfId="15" applyNumberFormat="1" applyFont="1" applyAlignment="1" quotePrefix="1">
      <alignment horizontal="right" vertical="top"/>
    </xf>
    <xf numFmtId="0" fontId="3" fillId="0" borderId="0" xfId="0" applyFont="1" applyFill="1" applyAlignment="1">
      <alignment wrapText="1"/>
    </xf>
    <xf numFmtId="0" fontId="3" fillId="0" borderId="0" xfId="0" applyFont="1" applyFill="1" applyAlignment="1">
      <alignment/>
    </xf>
    <xf numFmtId="0" fontId="1" fillId="0" borderId="0" xfId="0" applyFont="1" applyFill="1" applyAlignment="1">
      <alignment vertical="top"/>
    </xf>
    <xf numFmtId="0" fontId="2" fillId="0" borderId="0" xfId="0" applyFont="1" applyFill="1" applyAlignment="1">
      <alignment vertical="top"/>
    </xf>
    <xf numFmtId="0" fontId="0" fillId="0" borderId="0" xfId="0" applyFill="1" applyAlignment="1">
      <alignment horizontal="justify" vertical="top" wrapText="1"/>
    </xf>
    <xf numFmtId="0" fontId="3" fillId="0" borderId="0" xfId="0" applyFont="1" applyFill="1" applyAlignment="1">
      <alignment horizontal="justify" vertical="top"/>
    </xf>
    <xf numFmtId="0" fontId="1" fillId="0" borderId="0" xfId="0" applyFont="1" applyFill="1" applyBorder="1" applyAlignment="1">
      <alignment vertical="top"/>
    </xf>
    <xf numFmtId="0" fontId="1" fillId="0" borderId="0" xfId="0" applyFont="1" applyAlignment="1">
      <alignment horizontal="justify" vertical="top" wrapText="1"/>
    </xf>
    <xf numFmtId="0" fontId="0" fillId="0" borderId="0" xfId="0" applyAlignment="1">
      <alignment/>
    </xf>
    <xf numFmtId="0" fontId="1" fillId="0" borderId="0" xfId="0" applyFont="1" applyAlignment="1">
      <alignment horizontal="center" vertical="top"/>
    </xf>
    <xf numFmtId="0" fontId="3" fillId="0" borderId="0" xfId="0" applyFont="1" applyAlignment="1">
      <alignment horizontal="justify" vertical="top"/>
    </xf>
    <xf numFmtId="43" fontId="1" fillId="0" borderId="1" xfId="15" applyFont="1" applyBorder="1" applyAlignment="1">
      <alignment horizontal="center" vertical="top"/>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Fill="1" applyAlignment="1">
      <alignment horizontal="justify" vertical="top" wrapText="1"/>
    </xf>
    <xf numFmtId="0" fontId="3" fillId="0" borderId="0" xfId="0" applyNumberFormat="1" applyFont="1" applyAlignment="1">
      <alignment horizontal="justify" vertical="top" wrapText="1"/>
    </xf>
    <xf numFmtId="0" fontId="3" fillId="0" borderId="0" xfId="0" applyFont="1" applyFill="1" applyAlignment="1">
      <alignment horizontal="justify" vertical="top"/>
    </xf>
    <xf numFmtId="0" fontId="3" fillId="0" borderId="0" xfId="0" applyFont="1" applyFill="1" applyAlignment="1">
      <alignment horizontal="justify" wrapText="1"/>
    </xf>
    <xf numFmtId="0" fontId="1" fillId="0" borderId="0" xfId="0" applyFont="1" applyBorder="1" applyAlignment="1">
      <alignment horizontal="justify" vertical="top"/>
    </xf>
    <xf numFmtId="0" fontId="3" fillId="0" borderId="0" xfId="0" applyFont="1" applyAlignment="1">
      <alignment vertical="top" wrapText="1"/>
    </xf>
    <xf numFmtId="0" fontId="0" fillId="0" borderId="0" xfId="0" applyAlignment="1">
      <alignment vertical="top" wrapText="1"/>
    </xf>
    <xf numFmtId="0" fontId="3" fillId="0" borderId="0" xfId="0" applyFont="1" applyBorder="1" applyAlignment="1">
      <alignment horizontal="justify" vertical="top"/>
    </xf>
    <xf numFmtId="0" fontId="3" fillId="0" borderId="0" xfId="0" applyFont="1" applyBorder="1" applyAlignment="1">
      <alignment horizontal="justify" vertical="top" wrapText="1"/>
    </xf>
    <xf numFmtId="0" fontId="3" fillId="0" borderId="0" xfId="0" applyFont="1" applyBorder="1" applyAlignment="1">
      <alignment horizontal="left" vertical="top"/>
    </xf>
    <xf numFmtId="0" fontId="3" fillId="0" borderId="0" xfId="0" applyFont="1" applyFill="1" applyBorder="1" applyAlignment="1">
      <alignment horizontal="justify" vertical="top"/>
    </xf>
    <xf numFmtId="0" fontId="3"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1"/>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4"/>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1209675</xdr:colOff>
      <xdr:row>4</xdr:row>
      <xdr:rowOff>0</xdr:rowOff>
    </xdr:to>
    <xdr:pic>
      <xdr:nvPicPr>
        <xdr:cNvPr id="1" name="Picture 3"/>
        <xdr:cNvPicPr preferRelativeResize="1">
          <a:picLocks noChangeAspect="1"/>
        </xdr:cNvPicPr>
      </xdr:nvPicPr>
      <xdr:blipFill>
        <a:blip r:embed="rId1"/>
        <a:stretch>
          <a:fillRect/>
        </a:stretch>
      </xdr:blipFill>
      <xdr:spPr>
        <a:xfrm>
          <a:off x="276225" y="0"/>
          <a:ext cx="1190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3</xdr:col>
      <xdr:colOff>619125</xdr:colOff>
      <xdr:row>3</xdr:row>
      <xdr:rowOff>142875</xdr:rowOff>
    </xdr:to>
    <xdr:pic>
      <xdr:nvPicPr>
        <xdr:cNvPr id="1" name="Picture 7"/>
        <xdr:cNvPicPr preferRelativeResize="1">
          <a:picLocks noChangeAspect="1"/>
        </xdr:cNvPicPr>
      </xdr:nvPicPr>
      <xdr:blipFill>
        <a:blip r:embed="rId1"/>
        <a:stretch>
          <a:fillRect/>
        </a:stretch>
      </xdr:blipFill>
      <xdr:spPr>
        <a:xfrm>
          <a:off x="276225" y="0"/>
          <a:ext cx="1162050" cy="628650"/>
        </a:xfrm>
        <a:prstGeom prst="rect">
          <a:avLst/>
        </a:prstGeom>
        <a:noFill/>
        <a:ln w="9525" cmpd="sng">
          <a:noFill/>
        </a:ln>
      </xdr:spPr>
    </xdr:pic>
    <xdr:clientData/>
  </xdr:twoCellAnchor>
  <xdr:twoCellAnchor>
    <xdr:from>
      <xdr:col>1</xdr:col>
      <xdr:colOff>19050</xdr:colOff>
      <xdr:row>53</xdr:row>
      <xdr:rowOff>0</xdr:rowOff>
    </xdr:from>
    <xdr:to>
      <xdr:col>3</xdr:col>
      <xdr:colOff>619125</xdr:colOff>
      <xdr:row>56</xdr:row>
      <xdr:rowOff>142875</xdr:rowOff>
    </xdr:to>
    <xdr:pic>
      <xdr:nvPicPr>
        <xdr:cNvPr id="2" name="Picture 15"/>
        <xdr:cNvPicPr preferRelativeResize="1">
          <a:picLocks noChangeAspect="1"/>
        </xdr:cNvPicPr>
      </xdr:nvPicPr>
      <xdr:blipFill>
        <a:blip r:embed="rId1"/>
        <a:stretch>
          <a:fillRect/>
        </a:stretch>
      </xdr:blipFill>
      <xdr:spPr>
        <a:xfrm>
          <a:off x="276225" y="9153525"/>
          <a:ext cx="1162050" cy="628650"/>
        </a:xfrm>
        <a:prstGeom prst="rect">
          <a:avLst/>
        </a:prstGeom>
        <a:noFill/>
        <a:ln w="9525" cmpd="sng">
          <a:noFill/>
        </a:ln>
      </xdr:spPr>
    </xdr:pic>
    <xdr:clientData/>
  </xdr:twoCellAnchor>
  <xdr:twoCellAnchor>
    <xdr:from>
      <xdr:col>1</xdr:col>
      <xdr:colOff>19050</xdr:colOff>
      <xdr:row>107</xdr:row>
      <xdr:rowOff>0</xdr:rowOff>
    </xdr:from>
    <xdr:to>
      <xdr:col>3</xdr:col>
      <xdr:colOff>619125</xdr:colOff>
      <xdr:row>110</xdr:row>
      <xdr:rowOff>142875</xdr:rowOff>
    </xdr:to>
    <xdr:pic>
      <xdr:nvPicPr>
        <xdr:cNvPr id="3" name="Picture 16"/>
        <xdr:cNvPicPr preferRelativeResize="1">
          <a:picLocks noChangeAspect="1"/>
        </xdr:cNvPicPr>
      </xdr:nvPicPr>
      <xdr:blipFill>
        <a:blip r:embed="rId1"/>
        <a:stretch>
          <a:fillRect/>
        </a:stretch>
      </xdr:blipFill>
      <xdr:spPr>
        <a:xfrm>
          <a:off x="276225" y="18145125"/>
          <a:ext cx="1162050" cy="628650"/>
        </a:xfrm>
        <a:prstGeom prst="rect">
          <a:avLst/>
        </a:prstGeom>
        <a:noFill/>
        <a:ln w="9525" cmpd="sng">
          <a:noFill/>
        </a:ln>
      </xdr:spPr>
    </xdr:pic>
    <xdr:clientData/>
  </xdr:twoCellAnchor>
  <xdr:twoCellAnchor>
    <xdr:from>
      <xdr:col>1</xdr:col>
      <xdr:colOff>19050</xdr:colOff>
      <xdr:row>155</xdr:row>
      <xdr:rowOff>0</xdr:rowOff>
    </xdr:from>
    <xdr:to>
      <xdr:col>3</xdr:col>
      <xdr:colOff>619125</xdr:colOff>
      <xdr:row>158</xdr:row>
      <xdr:rowOff>142875</xdr:rowOff>
    </xdr:to>
    <xdr:pic>
      <xdr:nvPicPr>
        <xdr:cNvPr id="4" name="Picture 17"/>
        <xdr:cNvPicPr preferRelativeResize="1">
          <a:picLocks noChangeAspect="1"/>
        </xdr:cNvPicPr>
      </xdr:nvPicPr>
      <xdr:blipFill>
        <a:blip r:embed="rId1"/>
        <a:stretch>
          <a:fillRect/>
        </a:stretch>
      </xdr:blipFill>
      <xdr:spPr>
        <a:xfrm>
          <a:off x="276225" y="27270075"/>
          <a:ext cx="1162050" cy="628650"/>
        </a:xfrm>
        <a:prstGeom prst="rect">
          <a:avLst/>
        </a:prstGeom>
        <a:noFill/>
        <a:ln w="9525" cmpd="sng">
          <a:noFill/>
        </a:ln>
      </xdr:spPr>
    </xdr:pic>
    <xdr:clientData/>
  </xdr:twoCellAnchor>
  <xdr:twoCellAnchor>
    <xdr:from>
      <xdr:col>1</xdr:col>
      <xdr:colOff>19050</xdr:colOff>
      <xdr:row>196</xdr:row>
      <xdr:rowOff>0</xdr:rowOff>
    </xdr:from>
    <xdr:to>
      <xdr:col>3</xdr:col>
      <xdr:colOff>619125</xdr:colOff>
      <xdr:row>199</xdr:row>
      <xdr:rowOff>142875</xdr:rowOff>
    </xdr:to>
    <xdr:pic>
      <xdr:nvPicPr>
        <xdr:cNvPr id="5" name="Picture 18"/>
        <xdr:cNvPicPr preferRelativeResize="1">
          <a:picLocks noChangeAspect="1"/>
        </xdr:cNvPicPr>
      </xdr:nvPicPr>
      <xdr:blipFill>
        <a:blip r:embed="rId1"/>
        <a:stretch>
          <a:fillRect/>
        </a:stretch>
      </xdr:blipFill>
      <xdr:spPr>
        <a:xfrm>
          <a:off x="276225" y="36280725"/>
          <a:ext cx="1162050" cy="628650"/>
        </a:xfrm>
        <a:prstGeom prst="rect">
          <a:avLst/>
        </a:prstGeom>
        <a:noFill/>
        <a:ln w="9525" cmpd="sng">
          <a:noFill/>
        </a:ln>
      </xdr:spPr>
    </xdr:pic>
    <xdr:clientData/>
  </xdr:twoCellAnchor>
  <xdr:twoCellAnchor>
    <xdr:from>
      <xdr:col>1</xdr:col>
      <xdr:colOff>19050</xdr:colOff>
      <xdr:row>252</xdr:row>
      <xdr:rowOff>0</xdr:rowOff>
    </xdr:from>
    <xdr:to>
      <xdr:col>3</xdr:col>
      <xdr:colOff>619125</xdr:colOff>
      <xdr:row>255</xdr:row>
      <xdr:rowOff>142875</xdr:rowOff>
    </xdr:to>
    <xdr:pic>
      <xdr:nvPicPr>
        <xdr:cNvPr id="6" name="Picture 19"/>
        <xdr:cNvPicPr preferRelativeResize="1">
          <a:picLocks noChangeAspect="1"/>
        </xdr:cNvPicPr>
      </xdr:nvPicPr>
      <xdr:blipFill>
        <a:blip r:embed="rId1"/>
        <a:stretch>
          <a:fillRect/>
        </a:stretch>
      </xdr:blipFill>
      <xdr:spPr>
        <a:xfrm>
          <a:off x="276225" y="45396150"/>
          <a:ext cx="1162050" cy="628650"/>
        </a:xfrm>
        <a:prstGeom prst="rect">
          <a:avLst/>
        </a:prstGeom>
        <a:noFill/>
        <a:ln w="9525" cmpd="sng">
          <a:noFill/>
        </a:ln>
      </xdr:spPr>
    </xdr:pic>
    <xdr:clientData/>
  </xdr:twoCellAnchor>
  <xdr:twoCellAnchor>
    <xdr:from>
      <xdr:col>1</xdr:col>
      <xdr:colOff>19050</xdr:colOff>
      <xdr:row>303</xdr:row>
      <xdr:rowOff>0</xdr:rowOff>
    </xdr:from>
    <xdr:to>
      <xdr:col>3</xdr:col>
      <xdr:colOff>619125</xdr:colOff>
      <xdr:row>306</xdr:row>
      <xdr:rowOff>142875</xdr:rowOff>
    </xdr:to>
    <xdr:pic>
      <xdr:nvPicPr>
        <xdr:cNvPr id="7" name="Picture 208"/>
        <xdr:cNvPicPr preferRelativeResize="1">
          <a:picLocks noChangeAspect="1"/>
        </xdr:cNvPicPr>
      </xdr:nvPicPr>
      <xdr:blipFill>
        <a:blip r:embed="rId1"/>
        <a:stretch>
          <a:fillRect/>
        </a:stretch>
      </xdr:blipFill>
      <xdr:spPr>
        <a:xfrm>
          <a:off x="276225" y="54368700"/>
          <a:ext cx="1162050" cy="628650"/>
        </a:xfrm>
        <a:prstGeom prst="rect">
          <a:avLst/>
        </a:prstGeom>
        <a:noFill/>
        <a:ln w="9525" cmpd="sng">
          <a:noFill/>
        </a:ln>
      </xdr:spPr>
    </xdr:pic>
    <xdr:clientData/>
  </xdr:twoCellAnchor>
  <xdr:twoCellAnchor>
    <xdr:from>
      <xdr:col>1</xdr:col>
      <xdr:colOff>19050</xdr:colOff>
      <xdr:row>347</xdr:row>
      <xdr:rowOff>0</xdr:rowOff>
    </xdr:from>
    <xdr:to>
      <xdr:col>3</xdr:col>
      <xdr:colOff>619125</xdr:colOff>
      <xdr:row>350</xdr:row>
      <xdr:rowOff>142875</xdr:rowOff>
    </xdr:to>
    <xdr:pic>
      <xdr:nvPicPr>
        <xdr:cNvPr id="8" name="Picture 209"/>
        <xdr:cNvPicPr preferRelativeResize="1">
          <a:picLocks noChangeAspect="1"/>
        </xdr:cNvPicPr>
      </xdr:nvPicPr>
      <xdr:blipFill>
        <a:blip r:embed="rId1"/>
        <a:stretch>
          <a:fillRect/>
        </a:stretch>
      </xdr:blipFill>
      <xdr:spPr>
        <a:xfrm>
          <a:off x="276225" y="63436500"/>
          <a:ext cx="11620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I38"/>
  <sheetViews>
    <sheetView tabSelected="1" zoomScale="130" zoomScaleNormal="130" workbookViewId="0" topLeftCell="A1">
      <selection activeCell="D14" sqref="D14:E14"/>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134</v>
      </c>
    </row>
    <row r="6" ht="12.75">
      <c r="A6" s="1"/>
    </row>
    <row r="7" ht="12.75">
      <c r="A7" s="1" t="s">
        <v>160</v>
      </c>
    </row>
    <row r="8" ht="12.75">
      <c r="A8" s="1" t="s">
        <v>273</v>
      </c>
    </row>
    <row r="9" ht="12.75">
      <c r="A9" s="3" t="s">
        <v>26</v>
      </c>
    </row>
    <row r="11" ht="12.75">
      <c r="A11" s="3" t="s">
        <v>161</v>
      </c>
    </row>
    <row r="12" spans="1:8" ht="58.5" customHeight="1">
      <c r="A12" s="99" t="s">
        <v>285</v>
      </c>
      <c r="B12" s="100"/>
      <c r="C12" s="100"/>
      <c r="D12" s="100"/>
      <c r="E12" s="100"/>
      <c r="F12" s="100"/>
      <c r="G12" s="100"/>
      <c r="H12" s="100"/>
    </row>
    <row r="14" spans="4:8" ht="12.75">
      <c r="D14" s="101" t="s">
        <v>14</v>
      </c>
      <c r="E14" s="101"/>
      <c r="G14" s="101" t="s">
        <v>15</v>
      </c>
      <c r="H14" s="101"/>
    </row>
    <row r="15" spans="4:8" ht="12.75">
      <c r="D15" s="5"/>
      <c r="E15" s="6" t="s">
        <v>19</v>
      </c>
      <c r="F15" s="5"/>
      <c r="G15" s="5"/>
      <c r="H15" s="6" t="s">
        <v>19</v>
      </c>
    </row>
    <row r="16" spans="4:8" ht="12.75">
      <c r="D16" s="6" t="s">
        <v>16</v>
      </c>
      <c r="E16" s="6" t="s">
        <v>17</v>
      </c>
      <c r="F16" s="5"/>
      <c r="G16" s="6" t="s">
        <v>16</v>
      </c>
      <c r="H16" s="6" t="s">
        <v>17</v>
      </c>
    </row>
    <row r="17" spans="4:8" ht="12.75">
      <c r="D17" s="6" t="s">
        <v>17</v>
      </c>
      <c r="E17" s="6" t="s">
        <v>20</v>
      </c>
      <c r="F17" s="5"/>
      <c r="G17" s="6" t="s">
        <v>17</v>
      </c>
      <c r="H17" s="6" t="s">
        <v>20</v>
      </c>
    </row>
    <row r="18" spans="4:8" ht="12.75">
      <c r="D18" s="6" t="s">
        <v>18</v>
      </c>
      <c r="E18" s="6" t="s">
        <v>18</v>
      </c>
      <c r="F18" s="5"/>
      <c r="G18" s="6" t="s">
        <v>21</v>
      </c>
      <c r="H18" s="6" t="s">
        <v>22</v>
      </c>
    </row>
    <row r="19" spans="4:8" ht="12.75">
      <c r="D19" s="6"/>
      <c r="E19" s="6"/>
      <c r="F19" s="5"/>
      <c r="G19" s="6"/>
      <c r="H19" s="6"/>
    </row>
    <row r="20" spans="4:8" ht="12.75">
      <c r="D20" s="7" t="s">
        <v>275</v>
      </c>
      <c r="E20" s="7" t="s">
        <v>274</v>
      </c>
      <c r="F20" s="5"/>
      <c r="G20" s="7" t="s">
        <v>275</v>
      </c>
      <c r="H20" s="7" t="s">
        <v>274</v>
      </c>
    </row>
    <row r="21" spans="3:8" ht="12.75">
      <c r="C21" s="1"/>
      <c r="D21" s="7" t="s">
        <v>23</v>
      </c>
      <c r="E21" s="7" t="s">
        <v>23</v>
      </c>
      <c r="G21" s="7" t="s">
        <v>23</v>
      </c>
      <c r="H21" s="7" t="s">
        <v>23</v>
      </c>
    </row>
    <row r="23" spans="1:8" ht="12.75">
      <c r="A23" s="50">
        <v>1</v>
      </c>
      <c r="B23" s="3" t="s">
        <v>24</v>
      </c>
      <c r="D23" s="8">
        <f>'IS'!D21</f>
        <v>4774</v>
      </c>
      <c r="E23" s="76">
        <f>'IS'!E21</f>
        <v>1287</v>
      </c>
      <c r="G23" s="8">
        <f>'IS'!G21</f>
        <v>11549</v>
      </c>
      <c r="H23" s="76">
        <f>'IS'!H21</f>
        <v>5415</v>
      </c>
    </row>
    <row r="24" spans="1:8" ht="12.75">
      <c r="A24" s="50"/>
      <c r="D24" s="9"/>
      <c r="E24" s="80"/>
      <c r="F24" s="10"/>
      <c r="G24" s="9"/>
      <c r="H24" s="77"/>
    </row>
    <row r="25" spans="1:8" ht="12.75" customHeight="1">
      <c r="A25" s="50">
        <v>2</v>
      </c>
      <c r="B25" s="3" t="s">
        <v>162</v>
      </c>
      <c r="D25" s="8">
        <f>'IS'!D33</f>
        <v>3016</v>
      </c>
      <c r="E25" s="76">
        <f>'IS'!E33</f>
        <v>262</v>
      </c>
      <c r="G25" s="8">
        <f>'IS'!G33</f>
        <v>6439</v>
      </c>
      <c r="H25" s="76">
        <f>'IS'!H33</f>
        <v>2135</v>
      </c>
    </row>
    <row r="26" spans="1:8" ht="12.75">
      <c r="A26" s="50"/>
      <c r="D26" s="8"/>
      <c r="E26" s="77"/>
      <c r="G26" s="8"/>
      <c r="H26" s="77"/>
    </row>
    <row r="27" spans="1:8" ht="12.75">
      <c r="A27" s="50">
        <v>3</v>
      </c>
      <c r="B27" s="3" t="s">
        <v>248</v>
      </c>
      <c r="D27" s="8">
        <f>'IS'!D37</f>
        <v>3016</v>
      </c>
      <c r="E27" s="76">
        <f>'IS'!E37</f>
        <v>262</v>
      </c>
      <c r="G27" s="8">
        <f>'IS'!G37</f>
        <v>6439</v>
      </c>
      <c r="H27" s="76">
        <f>'IS'!H37</f>
        <v>2135</v>
      </c>
    </row>
    <row r="28" spans="1:9" ht="12.75" customHeight="1">
      <c r="A28" s="50"/>
      <c r="D28" s="18"/>
      <c r="E28" s="78"/>
      <c r="F28" s="32"/>
      <c r="G28" s="18"/>
      <c r="H28" s="78"/>
      <c r="I28" s="32"/>
    </row>
    <row r="29" spans="1:9" ht="12.75">
      <c r="A29" s="50">
        <v>4</v>
      </c>
      <c r="B29" s="3" t="s">
        <v>249</v>
      </c>
      <c r="D29" s="18">
        <f>D27</f>
        <v>3016</v>
      </c>
      <c r="E29" s="79">
        <f>E27</f>
        <v>262</v>
      </c>
      <c r="F29" s="32"/>
      <c r="G29" s="52">
        <f>G27</f>
        <v>6439</v>
      </c>
      <c r="H29" s="79">
        <f>H27</f>
        <v>2135</v>
      </c>
      <c r="I29" s="32"/>
    </row>
    <row r="30" spans="1:9" ht="12.75">
      <c r="A30" s="50"/>
      <c r="B30" s="3" t="s">
        <v>250</v>
      </c>
      <c r="D30" s="18"/>
      <c r="E30" s="79"/>
      <c r="F30" s="32"/>
      <c r="G30" s="52"/>
      <c r="H30" s="79"/>
      <c r="I30" s="32"/>
    </row>
    <row r="31" spans="1:9" ht="12.75">
      <c r="A31" s="50"/>
      <c r="D31" s="18"/>
      <c r="E31" s="48"/>
      <c r="F31" s="32"/>
      <c r="G31" s="32"/>
      <c r="H31" s="78"/>
      <c r="I31" s="32"/>
    </row>
    <row r="32" spans="1:9" ht="12.75">
      <c r="A32" s="50">
        <v>5</v>
      </c>
      <c r="B32" s="3" t="s">
        <v>25</v>
      </c>
      <c r="D32" s="53">
        <f>Notes!E251</f>
        <v>2.231594524602294</v>
      </c>
      <c r="E32" s="51">
        <f>Notes!F251</f>
        <v>0.38814814814814813</v>
      </c>
      <c r="F32" s="32"/>
      <c r="G32" s="48">
        <f>Notes!H251</f>
        <v>4.764335923048465</v>
      </c>
      <c r="H32" s="48">
        <f>Notes!I251</f>
        <v>3.1629629629629634</v>
      </c>
      <c r="I32" s="32"/>
    </row>
    <row r="33" spans="1:9" ht="12.75">
      <c r="A33" s="50"/>
      <c r="D33" s="18"/>
      <c r="E33" s="48"/>
      <c r="F33" s="32"/>
      <c r="G33" s="32"/>
      <c r="H33" s="78"/>
      <c r="I33" s="32"/>
    </row>
    <row r="34" spans="1:9" ht="12.75">
      <c r="A34" s="50">
        <v>6</v>
      </c>
      <c r="B34" s="3" t="s">
        <v>177</v>
      </c>
      <c r="D34" s="53">
        <f>Notes!E281</f>
        <v>2.028722295092994</v>
      </c>
      <c r="E34" s="51">
        <f>Notes!F281</f>
        <v>0.38814814814814813</v>
      </c>
      <c r="F34" s="32"/>
      <c r="G34" s="61">
        <f>Notes!H281</f>
        <v>4.331214475498604</v>
      </c>
      <c r="H34" s="48">
        <f>Notes!I281</f>
        <v>3.1629629629629634</v>
      </c>
      <c r="I34" s="32"/>
    </row>
    <row r="35" spans="1:9" ht="12.75">
      <c r="A35" s="50"/>
      <c r="D35" s="18"/>
      <c r="E35" s="48"/>
      <c r="F35" s="32"/>
      <c r="G35" s="32"/>
      <c r="H35" s="78"/>
      <c r="I35" s="32"/>
    </row>
    <row r="36" spans="1:9" ht="12.75">
      <c r="A36" s="50">
        <v>7</v>
      </c>
      <c r="B36" s="3" t="s">
        <v>251</v>
      </c>
      <c r="D36" s="54">
        <v>0</v>
      </c>
      <c r="E36" s="54">
        <v>0</v>
      </c>
      <c r="F36" s="32"/>
      <c r="G36" s="32">
        <v>0</v>
      </c>
      <c r="H36" s="32">
        <v>0</v>
      </c>
      <c r="I36" s="32"/>
    </row>
    <row r="37" spans="1:4" ht="12.75">
      <c r="A37" s="50"/>
      <c r="D37" s="8"/>
    </row>
    <row r="38" spans="1:4" ht="12.75">
      <c r="A38" s="50"/>
      <c r="D38" s="8"/>
    </row>
  </sheetData>
  <sheetProtection password="C429" sheet="1" objects="1" scenarios="1"/>
  <mergeCells count="3">
    <mergeCell ref="A12:H12"/>
    <mergeCell ref="D14:E14"/>
    <mergeCell ref="G14:H14"/>
  </mergeCells>
  <printOptions/>
  <pageMargins left="0.75" right="0.75" top="1" bottom="0.63" header="0.5" footer="0.5"/>
  <pageSetup firstPageNumber="1" useFirstPageNumber="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H54"/>
  <sheetViews>
    <sheetView zoomScale="130" zoomScaleNormal="130" workbookViewId="0" topLeftCell="A21">
      <selection activeCell="D27" sqref="D27"/>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134</v>
      </c>
    </row>
    <row r="6" ht="12.75">
      <c r="A6" s="1"/>
    </row>
    <row r="7" ht="12.75">
      <c r="A7" s="1" t="s">
        <v>52</v>
      </c>
    </row>
    <row r="8" ht="12.75">
      <c r="A8" s="1" t="s">
        <v>273</v>
      </c>
    </row>
    <row r="9" spans="1:4" ht="12.75">
      <c r="A9" s="3" t="s">
        <v>26</v>
      </c>
      <c r="D9" s="3" t="s">
        <v>188</v>
      </c>
    </row>
    <row r="12" spans="4:8" ht="12.75">
      <c r="D12" s="101" t="s">
        <v>14</v>
      </c>
      <c r="E12" s="101"/>
      <c r="G12" s="101" t="s">
        <v>15</v>
      </c>
      <c r="H12" s="101"/>
    </row>
    <row r="13" spans="4:8" ht="12.75">
      <c r="D13" s="5"/>
      <c r="E13" s="6" t="s">
        <v>19</v>
      </c>
      <c r="F13" s="5"/>
      <c r="G13" s="5"/>
      <c r="H13" s="6" t="s">
        <v>19</v>
      </c>
    </row>
    <row r="14" spans="4:8" ht="12.75">
      <c r="D14" s="6" t="s">
        <v>16</v>
      </c>
      <c r="E14" s="6" t="s">
        <v>17</v>
      </c>
      <c r="F14" s="5"/>
      <c r="G14" s="6" t="s">
        <v>16</v>
      </c>
      <c r="H14" s="6" t="s">
        <v>17</v>
      </c>
    </row>
    <row r="15" spans="4:8" ht="12.75">
      <c r="D15" s="6" t="s">
        <v>17</v>
      </c>
      <c r="E15" s="6" t="s">
        <v>20</v>
      </c>
      <c r="F15" s="5"/>
      <c r="G15" s="6" t="s">
        <v>17</v>
      </c>
      <c r="H15" s="6" t="s">
        <v>20</v>
      </c>
    </row>
    <row r="16" spans="4:8" ht="12.75">
      <c r="D16" s="6" t="s">
        <v>18</v>
      </c>
      <c r="E16" s="6" t="s">
        <v>18</v>
      </c>
      <c r="F16" s="5"/>
      <c r="G16" s="6" t="s">
        <v>21</v>
      </c>
      <c r="H16" s="6" t="s">
        <v>22</v>
      </c>
    </row>
    <row r="17" spans="4:8" ht="12.75">
      <c r="D17" s="6"/>
      <c r="E17" s="6"/>
      <c r="F17" s="5"/>
      <c r="G17" s="6"/>
      <c r="H17" s="6"/>
    </row>
    <row r="18" spans="4:8" ht="12.75">
      <c r="D18" s="7" t="s">
        <v>275</v>
      </c>
      <c r="E18" s="7" t="s">
        <v>274</v>
      </c>
      <c r="F18" s="5"/>
      <c r="G18" s="7" t="s">
        <v>275</v>
      </c>
      <c r="H18" s="7" t="s">
        <v>274</v>
      </c>
    </row>
    <row r="19" spans="3:8" ht="12.75">
      <c r="C19" s="1"/>
      <c r="D19" s="7" t="s">
        <v>23</v>
      </c>
      <c r="E19" s="7" t="s">
        <v>23</v>
      </c>
      <c r="G19" s="7" t="s">
        <v>23</v>
      </c>
      <c r="H19" s="7" t="s">
        <v>23</v>
      </c>
    </row>
    <row r="21" spans="1:8" ht="12.75">
      <c r="A21" s="3" t="s">
        <v>24</v>
      </c>
      <c r="D21" s="8">
        <v>4774</v>
      </c>
      <c r="E21" s="76">
        <v>1287</v>
      </c>
      <c r="G21" s="8">
        <v>11549</v>
      </c>
      <c r="H21" s="76">
        <v>5415</v>
      </c>
    </row>
    <row r="22" spans="4:8" ht="12.75">
      <c r="D22" s="9"/>
      <c r="E22" s="80"/>
      <c r="F22" s="10"/>
      <c r="G22" s="9"/>
      <c r="H22" s="77"/>
    </row>
    <row r="23" spans="1:8" ht="12.75">
      <c r="A23" s="3" t="s">
        <v>27</v>
      </c>
      <c r="D23" s="9">
        <v>-616</v>
      </c>
      <c r="E23" s="81">
        <v>-351</v>
      </c>
      <c r="F23" s="10"/>
      <c r="G23" s="9">
        <v>-1432</v>
      </c>
      <c r="H23" s="76">
        <v>-1022</v>
      </c>
    </row>
    <row r="24" spans="4:8" ht="12.75">
      <c r="D24" s="12"/>
      <c r="E24" s="82"/>
      <c r="F24" s="10"/>
      <c r="G24" s="12"/>
      <c r="H24" s="84"/>
    </row>
    <row r="25" spans="1:8" ht="12.75">
      <c r="A25" s="3" t="s">
        <v>28</v>
      </c>
      <c r="D25" s="9">
        <f>SUM(D21:D24)</f>
        <v>4158</v>
      </c>
      <c r="E25" s="9">
        <f>SUM(E21:E24)</f>
        <v>936</v>
      </c>
      <c r="F25" s="10"/>
      <c r="G25" s="9">
        <f>SUM(G21:G24)</f>
        <v>10117</v>
      </c>
      <c r="H25" s="9">
        <f>SUM(H21:H24)</f>
        <v>4393</v>
      </c>
    </row>
    <row r="26" spans="4:8" ht="12.75">
      <c r="D26" s="9"/>
      <c r="E26" s="80"/>
      <c r="F26" s="10"/>
      <c r="G26" s="9"/>
      <c r="H26" s="77"/>
    </row>
    <row r="27" spans="1:8" ht="12.75">
      <c r="A27" s="3" t="s">
        <v>29</v>
      </c>
      <c r="D27" s="9">
        <v>43</v>
      </c>
      <c r="E27" s="81">
        <v>0</v>
      </c>
      <c r="F27" s="10"/>
      <c r="G27" s="9">
        <v>144</v>
      </c>
      <c r="H27" s="76">
        <v>3</v>
      </c>
    </row>
    <row r="28" spans="4:8" ht="12.75">
      <c r="D28" s="9"/>
      <c r="E28" s="80"/>
      <c r="F28" s="10"/>
      <c r="G28" s="9"/>
      <c r="H28" s="77"/>
    </row>
    <row r="29" spans="1:8" ht="12.75">
      <c r="A29" s="3" t="s">
        <v>30</v>
      </c>
      <c r="D29" s="9">
        <v>-1184</v>
      </c>
      <c r="E29" s="81">
        <v>-672</v>
      </c>
      <c r="F29" s="10"/>
      <c r="G29" s="9">
        <v>-3818</v>
      </c>
      <c r="H29" s="76">
        <v>-2256</v>
      </c>
    </row>
    <row r="30" spans="4:8" ht="12.75">
      <c r="D30" s="25"/>
      <c r="E30" s="83"/>
      <c r="F30" s="68"/>
      <c r="G30" s="25"/>
      <c r="H30" s="78"/>
    </row>
    <row r="31" spans="1:8" ht="12.75">
      <c r="A31" s="3" t="s">
        <v>31</v>
      </c>
      <c r="D31" s="8">
        <v>-1</v>
      </c>
      <c r="E31" s="76">
        <v>-2</v>
      </c>
      <c r="G31" s="8">
        <v>-4</v>
      </c>
      <c r="H31" s="76">
        <v>-5</v>
      </c>
    </row>
    <row r="32" spans="4:8" ht="12.75">
      <c r="D32" s="13"/>
      <c r="E32" s="84"/>
      <c r="G32" s="13"/>
      <c r="H32" s="84"/>
    </row>
    <row r="33" spans="1:8" ht="12.75" customHeight="1">
      <c r="A33" s="1" t="s">
        <v>32</v>
      </c>
      <c r="D33" s="8">
        <f>SUM(D25:D32)</f>
        <v>3016</v>
      </c>
      <c r="E33" s="8">
        <f>SUM(E25:E32)</f>
        <v>262</v>
      </c>
      <c r="G33" s="8">
        <f>SUM(G25:G32)</f>
        <v>6439</v>
      </c>
      <c r="H33" s="8">
        <f>SUM(H25:H32)</f>
        <v>2135</v>
      </c>
    </row>
    <row r="34" spans="4:8" ht="12.75">
      <c r="D34" s="8"/>
      <c r="E34" s="77"/>
      <c r="G34" s="8"/>
      <c r="H34" s="77"/>
    </row>
    <row r="35" spans="1:8" ht="12.75">
      <c r="A35" s="3" t="s">
        <v>33</v>
      </c>
      <c r="D35" s="8">
        <v>0</v>
      </c>
      <c r="E35" s="76">
        <v>0</v>
      </c>
      <c r="G35" s="8">
        <v>0</v>
      </c>
      <c r="H35" s="76">
        <v>0</v>
      </c>
    </row>
    <row r="36" spans="4:8" ht="12.75" customHeight="1">
      <c r="D36" s="13"/>
      <c r="E36" s="84"/>
      <c r="G36" s="13"/>
      <c r="H36" s="84"/>
    </row>
    <row r="37" spans="1:8" ht="13.5" thickBot="1">
      <c r="A37" s="1" t="s">
        <v>248</v>
      </c>
      <c r="D37" s="14">
        <f>SUM(D33:D36)</f>
        <v>3016</v>
      </c>
      <c r="E37" s="14">
        <f>SUM(E33:E36)</f>
        <v>262</v>
      </c>
      <c r="G37" s="14">
        <f>SUM(G33:G36)</f>
        <v>6439</v>
      </c>
      <c r="H37" s="14">
        <f>SUM(H33:H36)</f>
        <v>2135</v>
      </c>
    </row>
    <row r="38" spans="4:8" ht="12.75">
      <c r="D38" s="8"/>
      <c r="E38" s="11"/>
      <c r="H38" s="11"/>
    </row>
    <row r="39" spans="1:8" ht="13.5" thickBot="1">
      <c r="A39" s="1" t="s">
        <v>25</v>
      </c>
      <c r="D39" s="15">
        <f>Notes!E251</f>
        <v>2.231594524602294</v>
      </c>
      <c r="E39" s="16">
        <f>Notes!F251</f>
        <v>0.38814814814814813</v>
      </c>
      <c r="G39" s="15">
        <f>Notes!H251</f>
        <v>4.764335923048465</v>
      </c>
      <c r="H39" s="16">
        <f>Notes!I251</f>
        <v>3.1629629629629634</v>
      </c>
    </row>
    <row r="40" ht="12.75">
      <c r="D40" s="8"/>
    </row>
    <row r="41" spans="1:8" ht="13.5" thickBot="1">
      <c r="A41" s="1" t="s">
        <v>177</v>
      </c>
      <c r="D41" s="58">
        <f>Notes!E281</f>
        <v>2.028722295092994</v>
      </c>
      <c r="E41" s="87">
        <f>Notes!F281</f>
        <v>0.38814814814814813</v>
      </c>
      <c r="G41" s="66">
        <f>Notes!H281</f>
        <v>4.331214475498604</v>
      </c>
      <c r="H41" s="87">
        <f>Notes!I281</f>
        <v>3.1629629629629634</v>
      </c>
    </row>
    <row r="42" ht="12.75">
      <c r="D42" s="8"/>
    </row>
    <row r="43" ht="12.75">
      <c r="D43" s="8"/>
    </row>
    <row r="44" spans="1:4" ht="12.75">
      <c r="A44" s="1" t="s">
        <v>36</v>
      </c>
      <c r="D44" s="8"/>
    </row>
    <row r="45" spans="1:8" ht="12.75">
      <c r="A45" s="102" t="s">
        <v>276</v>
      </c>
      <c r="B45" s="102"/>
      <c r="C45" s="102"/>
      <c r="D45" s="102"/>
      <c r="E45" s="102"/>
      <c r="F45" s="102"/>
      <c r="G45" s="102"/>
      <c r="H45" s="102"/>
    </row>
    <row r="46" spans="1:8" ht="25.5" customHeight="1">
      <c r="A46" s="102"/>
      <c r="B46" s="102"/>
      <c r="C46" s="102"/>
      <c r="D46" s="102"/>
      <c r="E46" s="102"/>
      <c r="F46" s="102"/>
      <c r="G46" s="102"/>
      <c r="H46" s="102"/>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row r="51" spans="1:8" ht="12.75">
      <c r="A51" s="17"/>
      <c r="B51" s="17"/>
      <c r="C51" s="17"/>
      <c r="D51" s="17"/>
      <c r="E51" s="17"/>
      <c r="F51" s="17"/>
      <c r="G51" s="17"/>
      <c r="H51" s="17"/>
    </row>
    <row r="54" ht="12.75">
      <c r="A54" s="3" t="s">
        <v>254</v>
      </c>
    </row>
  </sheetData>
  <sheetProtection password="C429" sheet="1" objects="1" scenarios="1"/>
  <mergeCells count="3">
    <mergeCell ref="D12:E12"/>
    <mergeCell ref="G12:H12"/>
    <mergeCell ref="A45:H46"/>
  </mergeCells>
  <printOptions/>
  <pageMargins left="0.75" right="0.75" top="1" bottom="0.63" header="0.5" footer="0.5"/>
  <pageSetup firstPageNumber="1" useFirstPageNumber="1" fitToHeight="1" fitToWidth="1" horizontalDpi="300" verticalDpi="300" orientation="portrait" paperSize="9"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I62"/>
  <sheetViews>
    <sheetView zoomScale="130" zoomScaleNormal="130" workbookViewId="0" topLeftCell="A1">
      <selection activeCell="E16" sqref="E16"/>
    </sheetView>
  </sheetViews>
  <sheetFormatPr defaultColWidth="9.140625" defaultRowHeight="12.75"/>
  <cols>
    <col min="1" max="1" width="3.8515625" style="3" customWidth="1"/>
    <col min="2" max="2" width="44.71093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134</v>
      </c>
      <c r="C5" s="1"/>
    </row>
    <row r="7" spans="1:3" ht="12.75">
      <c r="A7" s="1" t="s">
        <v>53</v>
      </c>
      <c r="C7" s="1"/>
    </row>
    <row r="8" spans="1:3" ht="12.75">
      <c r="A8" s="1" t="s">
        <v>277</v>
      </c>
      <c r="C8" s="1"/>
    </row>
    <row r="9" spans="1:3" ht="12.75">
      <c r="A9" s="3" t="s">
        <v>26</v>
      </c>
      <c r="C9" s="1"/>
    </row>
    <row r="10" spans="3:7" ht="12.75">
      <c r="C10" s="1"/>
      <c r="E10" s="4" t="s">
        <v>133</v>
      </c>
      <c r="F10" s="4"/>
      <c r="G10" s="4"/>
    </row>
    <row r="11" spans="1:7" ht="12.75">
      <c r="A11" s="1"/>
      <c r="C11" s="1"/>
      <c r="E11" s="4" t="s">
        <v>278</v>
      </c>
      <c r="F11" s="4"/>
      <c r="G11" s="4" t="s">
        <v>237</v>
      </c>
    </row>
    <row r="12" spans="4:7" ht="12.75">
      <c r="D12" s="5"/>
      <c r="E12" s="7" t="s">
        <v>275</v>
      </c>
      <c r="F12" s="7"/>
      <c r="G12" s="7" t="s">
        <v>238</v>
      </c>
    </row>
    <row r="13" spans="3:7" ht="12.75">
      <c r="C13" s="1"/>
      <c r="E13" s="7" t="s">
        <v>23</v>
      </c>
      <c r="F13" s="7"/>
      <c r="G13" s="7" t="s">
        <v>23</v>
      </c>
    </row>
    <row r="14" ht="12.75">
      <c r="A14" s="1" t="s">
        <v>219</v>
      </c>
    </row>
    <row r="15" ht="12.75">
      <c r="A15" s="1" t="s">
        <v>220</v>
      </c>
    </row>
    <row r="16" spans="1:7" ht="12.75">
      <c r="A16" s="3" t="s">
        <v>221</v>
      </c>
      <c r="E16" s="18">
        <v>7367</v>
      </c>
      <c r="F16" s="18"/>
      <c r="G16" s="19">
        <v>5359</v>
      </c>
    </row>
    <row r="17" spans="1:7" ht="12.75">
      <c r="A17" s="20"/>
      <c r="E17" s="23">
        <f>SUM(E16)</f>
        <v>7367</v>
      </c>
      <c r="F17" s="18"/>
      <c r="G17" s="24">
        <f>SUM(G16)</f>
        <v>5359</v>
      </c>
    </row>
    <row r="18" spans="1:7" ht="12.75">
      <c r="A18" s="1" t="s">
        <v>222</v>
      </c>
      <c r="E18" s="18"/>
      <c r="F18" s="18"/>
      <c r="G18" s="19"/>
    </row>
    <row r="19" spans="1:7" ht="12.75">
      <c r="A19" s="3" t="s">
        <v>135</v>
      </c>
      <c r="E19" s="18">
        <v>10</v>
      </c>
      <c r="F19" s="18"/>
      <c r="G19" s="19">
        <v>7</v>
      </c>
    </row>
    <row r="20" spans="1:7" ht="12.75">
      <c r="A20" s="3" t="s">
        <v>37</v>
      </c>
      <c r="E20" s="18">
        <v>5094</v>
      </c>
      <c r="F20" s="18"/>
      <c r="G20" s="19">
        <v>3433</v>
      </c>
    </row>
    <row r="21" spans="1:7" ht="12.75">
      <c r="A21" s="3" t="s">
        <v>136</v>
      </c>
      <c r="E21" s="18">
        <v>300</v>
      </c>
      <c r="F21" s="18"/>
      <c r="G21" s="19">
        <v>425</v>
      </c>
    </row>
    <row r="22" spans="1:7" ht="12.75">
      <c r="A22" s="3" t="s">
        <v>137</v>
      </c>
      <c r="D22" s="7"/>
      <c r="E22" s="21">
        <f>1215-540</f>
        <v>675</v>
      </c>
      <c r="F22" s="22"/>
      <c r="G22" s="19">
        <v>1215</v>
      </c>
    </row>
    <row r="23" spans="1:7" ht="12.75">
      <c r="A23" s="3" t="s">
        <v>240</v>
      </c>
      <c r="D23" s="7"/>
      <c r="E23" s="21">
        <v>12</v>
      </c>
      <c r="F23" s="22"/>
      <c r="G23" s="19">
        <v>12</v>
      </c>
    </row>
    <row r="24" spans="1:7" ht="12.75">
      <c r="A24" s="3" t="s">
        <v>174</v>
      </c>
      <c r="D24" s="7"/>
      <c r="E24" s="21">
        <v>6653</v>
      </c>
      <c r="F24" s="22"/>
      <c r="G24" s="19">
        <v>7012</v>
      </c>
    </row>
    <row r="25" spans="1:7" ht="12.75">
      <c r="A25" s="3" t="s">
        <v>39</v>
      </c>
      <c r="E25" s="18">
        <v>5433</v>
      </c>
      <c r="F25" s="18"/>
      <c r="G25" s="19">
        <v>1988</v>
      </c>
    </row>
    <row r="26" spans="5:7" ht="12.75">
      <c r="E26" s="23">
        <f>SUM(E19:E25)</f>
        <v>18177</v>
      </c>
      <c r="F26" s="18"/>
      <c r="G26" s="24">
        <f>SUM(G19:G25)</f>
        <v>14092</v>
      </c>
    </row>
    <row r="27" spans="1:7" s="70" customFormat="1" ht="17.25" customHeight="1" thickBot="1">
      <c r="A27" s="69" t="s">
        <v>223</v>
      </c>
      <c r="E27" s="71">
        <f>E17+E26</f>
        <v>25544</v>
      </c>
      <c r="F27" s="72"/>
      <c r="G27" s="73">
        <f>G17+G26</f>
        <v>19451</v>
      </c>
    </row>
    <row r="28" spans="5:7" ht="12.75">
      <c r="E28" s="18"/>
      <c r="F28" s="18"/>
      <c r="G28" s="18"/>
    </row>
    <row r="29" spans="1:7" ht="12.75">
      <c r="A29" s="1" t="s">
        <v>224</v>
      </c>
      <c r="E29" s="18"/>
      <c r="F29" s="18"/>
      <c r="G29" s="18"/>
    </row>
    <row r="30" spans="1:7" ht="12.75">
      <c r="A30" s="1" t="s">
        <v>225</v>
      </c>
      <c r="E30" s="18"/>
      <c r="F30" s="18"/>
      <c r="G30" s="18"/>
    </row>
    <row r="31" spans="1:7" ht="12.75">
      <c r="A31" s="3" t="s">
        <v>42</v>
      </c>
      <c r="E31" s="18">
        <v>13515</v>
      </c>
      <c r="F31" s="18"/>
      <c r="G31" s="19">
        <v>13515</v>
      </c>
    </row>
    <row r="32" spans="1:7" ht="12.75">
      <c r="A32" s="3" t="s">
        <v>140</v>
      </c>
      <c r="E32" s="18">
        <v>145</v>
      </c>
      <c r="F32" s="18"/>
      <c r="G32" s="19">
        <v>382</v>
      </c>
    </row>
    <row r="33" spans="1:7" ht="12.75">
      <c r="A33" s="3" t="s">
        <v>141</v>
      </c>
      <c r="E33" s="18">
        <v>2</v>
      </c>
      <c r="F33" s="18"/>
      <c r="G33" s="19">
        <v>7</v>
      </c>
    </row>
    <row r="34" spans="1:7" ht="12.75">
      <c r="A34" s="3" t="s">
        <v>43</v>
      </c>
      <c r="E34" s="18">
        <f>StmtEquity!I27</f>
        <v>11031</v>
      </c>
      <c r="F34" s="18"/>
      <c r="G34" s="26">
        <v>4592</v>
      </c>
    </row>
    <row r="35" spans="1:7" ht="12.75">
      <c r="A35" s="1" t="s">
        <v>226</v>
      </c>
      <c r="E35" s="23">
        <f>SUM(E31:E34)</f>
        <v>24693</v>
      </c>
      <c r="F35" s="18"/>
      <c r="G35" s="24">
        <f>SUM(G31:G34)</f>
        <v>18496</v>
      </c>
    </row>
    <row r="36" spans="5:7" ht="12.75">
      <c r="E36" s="18"/>
      <c r="F36" s="18"/>
      <c r="G36" s="18"/>
    </row>
    <row r="37" spans="1:7" ht="12.75">
      <c r="A37" s="1" t="s">
        <v>227</v>
      </c>
      <c r="E37" s="18"/>
      <c r="F37" s="18"/>
      <c r="G37" s="18"/>
    </row>
    <row r="38" spans="1:7" ht="12.75">
      <c r="A38" s="3" t="s">
        <v>138</v>
      </c>
      <c r="E38" s="18">
        <v>52</v>
      </c>
      <c r="F38" s="18"/>
      <c r="G38" s="19">
        <v>70</v>
      </c>
    </row>
    <row r="39" spans="5:9" ht="12.75">
      <c r="E39" s="23">
        <f>SUM(E38)</f>
        <v>52</v>
      </c>
      <c r="F39" s="8"/>
      <c r="G39" s="24">
        <f>SUM(G38)</f>
        <v>70</v>
      </c>
      <c r="I39" s="27"/>
    </row>
    <row r="40" spans="1:7" ht="12.75">
      <c r="A40" s="1" t="s">
        <v>228</v>
      </c>
      <c r="E40" s="18"/>
      <c r="F40" s="18"/>
      <c r="G40" s="18"/>
    </row>
    <row r="41" spans="1:7" ht="12.75">
      <c r="A41" s="3" t="s">
        <v>40</v>
      </c>
      <c r="E41" s="18">
        <v>268</v>
      </c>
      <c r="F41" s="18"/>
      <c r="G41" s="19">
        <v>534</v>
      </c>
    </row>
    <row r="42" spans="1:7" ht="12.75">
      <c r="A42" s="3" t="s">
        <v>41</v>
      </c>
      <c r="E42" s="18">
        <v>400</v>
      </c>
      <c r="F42" s="18"/>
      <c r="G42" s="19">
        <v>301</v>
      </c>
    </row>
    <row r="43" spans="1:7" ht="12.75">
      <c r="A43" s="3" t="s">
        <v>138</v>
      </c>
      <c r="E43" s="25">
        <v>24</v>
      </c>
      <c r="F43" s="18"/>
      <c r="G43" s="19">
        <v>23</v>
      </c>
    </row>
    <row r="44" spans="1:7" ht="12.75">
      <c r="A44" s="3" t="s">
        <v>139</v>
      </c>
      <c r="E44" s="25">
        <v>107</v>
      </c>
      <c r="F44" s="18"/>
      <c r="G44" s="19">
        <v>27</v>
      </c>
    </row>
    <row r="45" spans="5:7" ht="12.75">
      <c r="E45" s="23">
        <f>SUM(E41:E44)</f>
        <v>799</v>
      </c>
      <c r="F45" s="18"/>
      <c r="G45" s="24">
        <f>SUM(G41:G44)</f>
        <v>885</v>
      </c>
    </row>
    <row r="46" spans="1:7" ht="12.75">
      <c r="A46" s="1" t="s">
        <v>229</v>
      </c>
      <c r="E46" s="23">
        <f>E39+E45</f>
        <v>851</v>
      </c>
      <c r="F46" s="18"/>
      <c r="G46" s="24">
        <f>G39+G45</f>
        <v>955</v>
      </c>
    </row>
    <row r="47" spans="1:7" s="70" customFormat="1" ht="17.25" customHeight="1" thickBot="1">
      <c r="A47" s="69" t="s">
        <v>230</v>
      </c>
      <c r="E47" s="71">
        <f>E46+E35</f>
        <v>25544</v>
      </c>
      <c r="F47" s="72"/>
      <c r="G47" s="73">
        <f>G46+G35</f>
        <v>19451</v>
      </c>
    </row>
    <row r="48" spans="5:7" ht="12.75">
      <c r="E48" s="18"/>
      <c r="F48" s="18"/>
      <c r="G48" s="19"/>
    </row>
    <row r="49" spans="1:7" ht="13.5" thickBot="1">
      <c r="A49" s="3" t="s">
        <v>231</v>
      </c>
      <c r="E49" s="58">
        <f>E35/135150*100</f>
        <v>18.270810210876803</v>
      </c>
      <c r="F49" s="8"/>
      <c r="G49" s="75">
        <f>G35/135150*100</f>
        <v>13.685534591194967</v>
      </c>
    </row>
    <row r="50" spans="5:7" ht="12.75">
      <c r="E50" s="8"/>
      <c r="F50" s="8"/>
      <c r="G50" s="8"/>
    </row>
    <row r="51" spans="1:7" ht="12.75">
      <c r="A51" s="1" t="s">
        <v>36</v>
      </c>
      <c r="E51" s="8"/>
      <c r="F51" s="8"/>
      <c r="G51" s="8"/>
    </row>
    <row r="52" spans="1:7" ht="12.75">
      <c r="A52" s="102" t="s">
        <v>306</v>
      </c>
      <c r="B52" s="102"/>
      <c r="C52" s="102"/>
      <c r="D52" s="102"/>
      <c r="E52" s="102"/>
      <c r="F52" s="102"/>
      <c r="G52" s="102"/>
    </row>
    <row r="53" spans="1:7" ht="12.75">
      <c r="A53" s="102"/>
      <c r="B53" s="102"/>
      <c r="C53" s="102"/>
      <c r="D53" s="102"/>
      <c r="E53" s="102"/>
      <c r="F53" s="102"/>
      <c r="G53" s="102"/>
    </row>
    <row r="54" spans="1:7" ht="12.75">
      <c r="A54" s="17"/>
      <c r="B54" s="17"/>
      <c r="C54" s="17"/>
      <c r="D54" s="17"/>
      <c r="E54" s="17"/>
      <c r="F54" s="17"/>
      <c r="G54" s="17"/>
    </row>
    <row r="55" spans="1:8" ht="27" customHeight="1">
      <c r="A55" s="102" t="s">
        <v>245</v>
      </c>
      <c r="B55" s="102"/>
      <c r="C55" s="102"/>
      <c r="D55" s="102"/>
      <c r="E55" s="102"/>
      <c r="F55" s="102"/>
      <c r="G55" s="102"/>
      <c r="H55" s="17"/>
    </row>
    <row r="56" spans="1:7" ht="12.75" customHeight="1">
      <c r="A56" s="17"/>
      <c r="B56" s="17"/>
      <c r="C56" s="17"/>
      <c r="D56" s="17"/>
      <c r="E56" s="17"/>
      <c r="F56" s="17"/>
      <c r="G56" s="17"/>
    </row>
    <row r="57" spans="1:8" ht="26.25" customHeight="1">
      <c r="A57" s="102" t="s">
        <v>239</v>
      </c>
      <c r="B57" s="102"/>
      <c r="C57" s="102"/>
      <c r="D57" s="102"/>
      <c r="E57" s="102"/>
      <c r="F57" s="102"/>
      <c r="G57" s="102"/>
      <c r="H57" s="50"/>
    </row>
    <row r="58" spans="1:8" ht="12.75">
      <c r="A58" s="50"/>
      <c r="B58" s="50"/>
      <c r="C58" s="50"/>
      <c r="D58" s="50"/>
      <c r="E58" s="50"/>
      <c r="F58" s="50"/>
      <c r="G58" s="50"/>
      <c r="H58" s="50"/>
    </row>
    <row r="59" spans="1:8" ht="12.75">
      <c r="A59" s="17"/>
      <c r="B59" s="17"/>
      <c r="C59" s="17"/>
      <c r="D59" s="17"/>
      <c r="E59" s="17"/>
      <c r="F59" s="17"/>
      <c r="G59" s="17"/>
      <c r="H59" s="17"/>
    </row>
    <row r="60" spans="1:8" ht="12.75">
      <c r="A60" s="17"/>
      <c r="B60" s="17"/>
      <c r="C60" s="17"/>
      <c r="D60" s="17"/>
      <c r="E60" s="17"/>
      <c r="F60" s="17"/>
      <c r="G60" s="17"/>
      <c r="H60" s="17"/>
    </row>
    <row r="62" ht="12.75">
      <c r="E62" s="3" t="s">
        <v>188</v>
      </c>
    </row>
  </sheetData>
  <sheetProtection password="C429" sheet="1" objects="1" scenarios="1"/>
  <mergeCells count="3">
    <mergeCell ref="A52:G53"/>
    <mergeCell ref="A57:G57"/>
    <mergeCell ref="A55:G55"/>
  </mergeCells>
  <printOptions/>
  <pageMargins left="0.75" right="0.75" top="1" bottom="0.74" header="0.5" footer="0.5"/>
  <pageSetup firstPageNumber="2" useFirstPageNumber="1" fitToHeight="1" fitToWidth="1" horizontalDpi="300" verticalDpi="300" orientation="portrait" paperSize="9" scale="87"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dimension ref="A5:K56"/>
  <sheetViews>
    <sheetView zoomScale="130" zoomScaleNormal="130" workbookViewId="0" topLeftCell="A1">
      <selection activeCell="B9" sqref="B9"/>
    </sheetView>
  </sheetViews>
  <sheetFormatPr defaultColWidth="9.140625" defaultRowHeight="12.75"/>
  <cols>
    <col min="1" max="1" width="3.8515625" style="3" customWidth="1"/>
    <col min="2" max="2" width="24.00390625" style="3" customWidth="1"/>
    <col min="3" max="3" width="9.8515625" style="3" customWidth="1"/>
    <col min="4" max="4" width="2.7109375" style="3" customWidth="1"/>
    <col min="5" max="5" width="9.8515625" style="3" customWidth="1"/>
    <col min="6" max="6" width="2.7109375" style="3" customWidth="1"/>
    <col min="7" max="7" width="9.8515625" style="3" customWidth="1"/>
    <col min="8" max="8" width="2.7109375" style="3" customWidth="1"/>
    <col min="9" max="9" width="9.8515625" style="3" customWidth="1"/>
    <col min="10" max="10" width="2.7109375" style="3" customWidth="1"/>
    <col min="11" max="11" width="9.8515625" style="3" customWidth="1"/>
    <col min="12" max="16384" width="9.140625" style="3" customWidth="1"/>
  </cols>
  <sheetData>
    <row r="5" spans="1:5" ht="15.75">
      <c r="A5" s="1"/>
      <c r="B5" s="2" t="s">
        <v>134</v>
      </c>
      <c r="E5" s="1"/>
    </row>
    <row r="7" spans="1:5" ht="12.75">
      <c r="A7" s="1" t="s">
        <v>54</v>
      </c>
      <c r="E7" s="1"/>
    </row>
    <row r="8" spans="1:5" ht="12.75">
      <c r="A8" s="1" t="s">
        <v>273</v>
      </c>
      <c r="E8" s="1"/>
    </row>
    <row r="9" spans="1:5" ht="12.75">
      <c r="A9" s="3" t="s">
        <v>26</v>
      </c>
      <c r="E9" s="1"/>
    </row>
    <row r="10" ht="12.75">
      <c r="E10" s="1"/>
    </row>
    <row r="11" spans="3:9" ht="12.75">
      <c r="C11" s="101" t="s">
        <v>232</v>
      </c>
      <c r="D11" s="101"/>
      <c r="E11" s="101"/>
      <c r="F11" s="101"/>
      <c r="G11" s="101"/>
      <c r="H11" s="101"/>
      <c r="I11" s="101"/>
    </row>
    <row r="12" spans="5:9" ht="12.75">
      <c r="E12" s="103" t="s">
        <v>48</v>
      </c>
      <c r="F12" s="103"/>
      <c r="G12" s="103"/>
      <c r="I12" s="29" t="s">
        <v>47</v>
      </c>
    </row>
    <row r="13" spans="1:11" ht="12.75">
      <c r="A13" s="1"/>
      <c r="C13" s="6" t="s">
        <v>49</v>
      </c>
      <c r="E13" s="6" t="s">
        <v>49</v>
      </c>
      <c r="G13" s="28" t="s">
        <v>143</v>
      </c>
      <c r="I13" s="6" t="s">
        <v>45</v>
      </c>
      <c r="K13" s="6" t="s">
        <v>44</v>
      </c>
    </row>
    <row r="14" spans="3:11" ht="12.75">
      <c r="C14" s="6" t="s">
        <v>50</v>
      </c>
      <c r="E14" s="6" t="s">
        <v>142</v>
      </c>
      <c r="F14" s="5"/>
      <c r="G14" s="6" t="s">
        <v>144</v>
      </c>
      <c r="H14" s="5"/>
      <c r="I14" s="6" t="s">
        <v>46</v>
      </c>
      <c r="J14" s="7"/>
      <c r="K14" s="6" t="s">
        <v>233</v>
      </c>
    </row>
    <row r="15" spans="3:11" ht="12.75">
      <c r="C15" s="7" t="s">
        <v>23</v>
      </c>
      <c r="E15" s="7" t="s">
        <v>23</v>
      </c>
      <c r="G15" s="7" t="s">
        <v>23</v>
      </c>
      <c r="I15" s="7" t="s">
        <v>23</v>
      </c>
      <c r="J15" s="7"/>
      <c r="K15" s="7" t="s">
        <v>23</v>
      </c>
    </row>
    <row r="16" spans="1:11" ht="12.75">
      <c r="A16" s="1" t="s">
        <v>279</v>
      </c>
      <c r="C16" s="7"/>
      <c r="E16" s="7"/>
      <c r="G16" s="7"/>
      <c r="I16" s="7"/>
      <c r="J16" s="7"/>
      <c r="K16" s="7"/>
    </row>
    <row r="18" spans="1:11" ht="12.75">
      <c r="A18" s="3" t="s">
        <v>190</v>
      </c>
      <c r="C18" s="30">
        <v>13515</v>
      </c>
      <c r="E18" s="8">
        <v>382</v>
      </c>
      <c r="G18" s="3">
        <v>7</v>
      </c>
      <c r="I18" s="8">
        <v>4592</v>
      </c>
      <c r="K18" s="27">
        <f>SUM(C18:I18)</f>
        <v>18496</v>
      </c>
    </row>
    <row r="19" spans="1:11" ht="12.75">
      <c r="A19" s="1"/>
      <c r="I19" s="18"/>
      <c r="J19" s="18"/>
      <c r="K19" s="19"/>
    </row>
    <row r="20" spans="1:11" ht="12.75">
      <c r="A20" s="3" t="s">
        <v>179</v>
      </c>
      <c r="C20" s="8">
        <v>0</v>
      </c>
      <c r="E20" s="27">
        <v>-237</v>
      </c>
      <c r="G20" s="11">
        <v>0</v>
      </c>
      <c r="I20" s="18">
        <v>0</v>
      </c>
      <c r="J20" s="18"/>
      <c r="K20" s="19">
        <f>SUM(C20:I20)</f>
        <v>-237</v>
      </c>
    </row>
    <row r="21" spans="3:11" ht="12.75">
      <c r="C21" s="8"/>
      <c r="E21" s="27"/>
      <c r="G21" s="11"/>
      <c r="I21" s="18"/>
      <c r="J21" s="18"/>
      <c r="K21" s="19"/>
    </row>
    <row r="22" spans="1:11" ht="12.75">
      <c r="A22" s="3" t="s">
        <v>252</v>
      </c>
      <c r="C22" s="8"/>
      <c r="E22" s="27"/>
      <c r="G22" s="11"/>
      <c r="I22" s="18"/>
      <c r="J22" s="18"/>
      <c r="K22" s="19"/>
    </row>
    <row r="23" spans="2:11" ht="12.75">
      <c r="B23" s="3" t="s">
        <v>253</v>
      </c>
      <c r="C23" s="8">
        <v>0</v>
      </c>
      <c r="E23" s="27">
        <v>0</v>
      </c>
      <c r="G23" s="8">
        <v>-5</v>
      </c>
      <c r="I23" s="18">
        <v>0</v>
      </c>
      <c r="J23" s="18"/>
      <c r="K23" s="19">
        <f>SUM(C23:I23)</f>
        <v>-5</v>
      </c>
    </row>
    <row r="24" spans="9:11" ht="12.75">
      <c r="I24" s="18"/>
      <c r="J24" s="18"/>
      <c r="K24" s="19"/>
    </row>
    <row r="25" spans="1:11" ht="12.75">
      <c r="A25" s="3" t="s">
        <v>51</v>
      </c>
      <c r="C25" s="8">
        <v>0</v>
      </c>
      <c r="D25" s="8"/>
      <c r="E25" s="8">
        <v>0</v>
      </c>
      <c r="F25" s="8"/>
      <c r="G25" s="8">
        <v>0</v>
      </c>
      <c r="H25" s="8"/>
      <c r="I25" s="18">
        <f>'IS'!G37</f>
        <v>6439</v>
      </c>
      <c r="J25" s="18"/>
      <c r="K25" s="19">
        <f>SUM(C25:I25)</f>
        <v>6439</v>
      </c>
    </row>
    <row r="26" spans="3:11" ht="12.75">
      <c r="C26" s="8"/>
      <c r="D26" s="8"/>
      <c r="E26" s="8"/>
      <c r="F26" s="8"/>
      <c r="G26" s="8"/>
      <c r="H26" s="8"/>
      <c r="I26" s="18"/>
      <c r="J26" s="18"/>
      <c r="K26" s="18"/>
    </row>
    <row r="27" spans="1:11" ht="13.5" thickBot="1">
      <c r="A27" s="3" t="s">
        <v>281</v>
      </c>
      <c r="C27" s="14">
        <f>SUM(C18:C26)</f>
        <v>13515</v>
      </c>
      <c r="D27" s="14"/>
      <c r="E27" s="14">
        <f>SUM(E18:E26)</f>
        <v>145</v>
      </c>
      <c r="F27" s="14"/>
      <c r="G27" s="14">
        <f>SUM(G18:G26)</f>
        <v>2</v>
      </c>
      <c r="H27" s="14"/>
      <c r="I27" s="14">
        <f>SUM(I18:I26)</f>
        <v>11031</v>
      </c>
      <c r="J27" s="14"/>
      <c r="K27" s="14">
        <f>SUM(K18:K26)</f>
        <v>24693</v>
      </c>
    </row>
    <row r="28" spans="9:11" ht="12.75">
      <c r="I28" s="8"/>
      <c r="J28" s="8"/>
      <c r="K28" s="8"/>
    </row>
    <row r="29" spans="9:11" ht="12.75">
      <c r="I29" s="8"/>
      <c r="J29" s="8"/>
      <c r="K29" s="8"/>
    </row>
    <row r="30" spans="9:11" ht="12.75">
      <c r="I30" s="8"/>
      <c r="J30" s="8"/>
      <c r="K30" s="8"/>
    </row>
    <row r="31" spans="1:11" ht="12.75">
      <c r="A31" s="1" t="s">
        <v>280</v>
      </c>
      <c r="I31" s="8"/>
      <c r="J31" s="8"/>
      <c r="K31" s="8"/>
    </row>
    <row r="32" spans="9:11" ht="12.75">
      <c r="I32" s="8"/>
      <c r="J32" s="8"/>
      <c r="K32" s="8"/>
    </row>
    <row r="33" spans="1:11" ht="12.75">
      <c r="A33" s="3" t="s">
        <v>242</v>
      </c>
      <c r="C33" s="30">
        <v>6750</v>
      </c>
      <c r="E33" s="8">
        <v>10</v>
      </c>
      <c r="G33" s="3">
        <v>9</v>
      </c>
      <c r="I33" s="8">
        <v>1323</v>
      </c>
      <c r="K33" s="27">
        <f>SUM(C33:I33)</f>
        <v>8092</v>
      </c>
    </row>
    <row r="34" spans="1:11" ht="12.75">
      <c r="A34" s="1"/>
      <c r="I34" s="18"/>
      <c r="J34" s="18"/>
      <c r="K34" s="19"/>
    </row>
    <row r="35" spans="1:11" ht="12.75">
      <c r="A35" s="3" t="s">
        <v>51</v>
      </c>
      <c r="C35" s="8">
        <v>0</v>
      </c>
      <c r="D35" s="8"/>
      <c r="E35" s="8">
        <v>0</v>
      </c>
      <c r="F35" s="8"/>
      <c r="G35" s="8">
        <v>0</v>
      </c>
      <c r="H35" s="8"/>
      <c r="I35" s="18">
        <f>'IS'!H37</f>
        <v>2135</v>
      </c>
      <c r="J35" s="18"/>
      <c r="K35" s="19">
        <f>SUM(C35:I35)</f>
        <v>2135</v>
      </c>
    </row>
    <row r="36" spans="3:11" ht="12.75">
      <c r="C36" s="8"/>
      <c r="D36" s="8"/>
      <c r="E36" s="8"/>
      <c r="F36" s="8"/>
      <c r="G36" s="8"/>
      <c r="H36" s="8"/>
      <c r="I36" s="18"/>
      <c r="J36" s="18"/>
      <c r="K36" s="18"/>
    </row>
    <row r="37" spans="1:11" ht="13.5" thickBot="1">
      <c r="A37" s="3" t="s">
        <v>282</v>
      </c>
      <c r="C37" s="14">
        <f>SUM(C33:C36)</f>
        <v>6750</v>
      </c>
      <c r="D37" s="14"/>
      <c r="E37" s="14">
        <f>SUM(E33:E36)</f>
        <v>10</v>
      </c>
      <c r="F37" s="14"/>
      <c r="G37" s="14">
        <f>SUM(G33:G36)</f>
        <v>9</v>
      </c>
      <c r="H37" s="14"/>
      <c r="I37" s="14">
        <f>SUM(I33:I36)</f>
        <v>3458</v>
      </c>
      <c r="J37" s="14"/>
      <c r="K37" s="14">
        <f>SUM(K33:K36)</f>
        <v>10227</v>
      </c>
    </row>
    <row r="38" spans="9:11" ht="12.75">
      <c r="I38" s="8"/>
      <c r="J38" s="8"/>
      <c r="K38" s="8"/>
    </row>
    <row r="39" spans="9:11" ht="12.75">
      <c r="I39" s="8"/>
      <c r="J39" s="8"/>
      <c r="K39" s="8"/>
    </row>
    <row r="40" spans="9:11" ht="12.75">
      <c r="I40" s="8"/>
      <c r="J40" s="8"/>
      <c r="K40" s="8"/>
    </row>
    <row r="41" spans="1:11" ht="12.75">
      <c r="A41" s="85" t="s">
        <v>36</v>
      </c>
      <c r="I41" s="8"/>
      <c r="J41" s="8"/>
      <c r="K41" s="8"/>
    </row>
    <row r="42" spans="1:11" ht="12.75">
      <c r="A42" s="85"/>
      <c r="I42" s="8"/>
      <c r="J42" s="8"/>
      <c r="K42" s="8"/>
    </row>
    <row r="43" spans="1:11" ht="25.5" customHeight="1">
      <c r="A43" s="104" t="s">
        <v>246</v>
      </c>
      <c r="B43" s="105"/>
      <c r="C43" s="105"/>
      <c r="D43" s="105"/>
      <c r="E43" s="105"/>
      <c r="F43" s="105"/>
      <c r="G43" s="105"/>
      <c r="H43" s="105"/>
      <c r="I43" s="105"/>
      <c r="J43" s="105"/>
      <c r="K43" s="105"/>
    </row>
    <row r="44" spans="1:11" ht="12.75">
      <c r="A44" s="85"/>
      <c r="I44" s="8"/>
      <c r="J44" s="8"/>
      <c r="K44" s="8"/>
    </row>
    <row r="45" spans="1:11" ht="15">
      <c r="A45" s="86"/>
      <c r="B45" s="17"/>
      <c r="C45" s="17"/>
      <c r="D45" s="17"/>
      <c r="E45" s="17"/>
      <c r="F45" s="17"/>
      <c r="G45" s="17"/>
      <c r="H45" s="17"/>
      <c r="I45" s="17"/>
      <c r="J45" s="17"/>
      <c r="K45" s="17"/>
    </row>
    <row r="46" spans="1:11" ht="12.75">
      <c r="A46" s="17"/>
      <c r="B46" s="17"/>
      <c r="C46" s="17"/>
      <c r="D46" s="17"/>
      <c r="E46" s="17"/>
      <c r="F46" s="17"/>
      <c r="G46" s="17"/>
      <c r="H46" s="17"/>
      <c r="I46" s="17"/>
      <c r="J46" s="17"/>
      <c r="K46" s="17"/>
    </row>
    <row r="47" spans="1:11" ht="12.75">
      <c r="A47" s="17"/>
      <c r="B47" s="17"/>
      <c r="C47" s="17"/>
      <c r="D47" s="17"/>
      <c r="E47" s="17"/>
      <c r="F47" s="17"/>
      <c r="G47" s="17"/>
      <c r="H47" s="17"/>
      <c r="I47" s="17"/>
      <c r="J47" s="17"/>
      <c r="K47" s="17"/>
    </row>
    <row r="48" spans="1:11" ht="12.75">
      <c r="A48" s="17"/>
      <c r="B48" s="17"/>
      <c r="C48" s="17"/>
      <c r="D48" s="17"/>
      <c r="E48" s="17"/>
      <c r="F48" s="17"/>
      <c r="G48" s="17"/>
      <c r="H48" s="17"/>
      <c r="I48" s="17"/>
      <c r="J48" s="17"/>
      <c r="K48" s="17"/>
    </row>
    <row r="49" spans="1:11" ht="12.75">
      <c r="A49" s="17"/>
      <c r="B49" s="17"/>
      <c r="C49" s="17"/>
      <c r="D49" s="17"/>
      <c r="E49" s="17"/>
      <c r="F49" s="17"/>
      <c r="G49" s="17"/>
      <c r="H49" s="17"/>
      <c r="I49" s="17"/>
      <c r="J49" s="17"/>
      <c r="K49" s="17"/>
    </row>
    <row r="50" spans="1:11" ht="12.75">
      <c r="A50" s="17"/>
      <c r="B50" s="17"/>
      <c r="C50" s="17"/>
      <c r="D50" s="17"/>
      <c r="E50" s="17"/>
      <c r="F50" s="17"/>
      <c r="G50" s="17"/>
      <c r="H50" s="17"/>
      <c r="I50" s="17"/>
      <c r="J50" s="17"/>
      <c r="K50" s="17"/>
    </row>
    <row r="51" spans="1:8" ht="12.75">
      <c r="A51" s="17"/>
      <c r="B51" s="17"/>
      <c r="C51" s="17"/>
      <c r="D51" s="17"/>
      <c r="E51" s="17"/>
      <c r="F51" s="17"/>
      <c r="G51" s="17"/>
      <c r="H51" s="17"/>
    </row>
    <row r="52" spans="1:8" ht="12.75">
      <c r="A52" s="17"/>
      <c r="B52" s="17"/>
      <c r="C52" s="17"/>
      <c r="D52" s="17"/>
      <c r="E52" s="17"/>
      <c r="F52" s="17"/>
      <c r="G52" s="17"/>
      <c r="H52" s="17"/>
    </row>
    <row r="53" spans="1:8" ht="12.75">
      <c r="A53" s="17"/>
      <c r="B53" s="17"/>
      <c r="C53" s="17"/>
      <c r="D53" s="17"/>
      <c r="E53" s="17"/>
      <c r="F53" s="17"/>
      <c r="G53" s="17"/>
      <c r="H53" s="17"/>
    </row>
    <row r="54" spans="1:8" ht="12.75">
      <c r="A54" s="17"/>
      <c r="B54" s="17"/>
      <c r="C54" s="17"/>
      <c r="D54" s="17"/>
      <c r="E54" s="17"/>
      <c r="F54" s="17"/>
      <c r="G54" s="17"/>
      <c r="H54" s="17"/>
    </row>
    <row r="56" ht="12.75">
      <c r="A56" s="3" t="s">
        <v>254</v>
      </c>
    </row>
  </sheetData>
  <sheetProtection password="C429" sheet="1" objects="1" scenarios="1"/>
  <mergeCells count="3">
    <mergeCell ref="E12:G12"/>
    <mergeCell ref="C11:I11"/>
    <mergeCell ref="A43:K43"/>
  </mergeCells>
  <printOptions/>
  <pageMargins left="0.75" right="0.75" top="1" bottom="0.62" header="0.5" footer="0.5"/>
  <pageSetup firstPageNumber="3" useFirstPageNumber="1" horizontalDpi="300" verticalDpi="300" orientation="portrait" paperSize="9"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5:K66"/>
  <sheetViews>
    <sheetView zoomScale="130" zoomScaleNormal="130" workbookViewId="0" topLeftCell="A1">
      <selection activeCell="D16" sqref="D16"/>
    </sheetView>
  </sheetViews>
  <sheetFormatPr defaultColWidth="9.140625" defaultRowHeight="12.75"/>
  <cols>
    <col min="1" max="1" width="3.8515625" style="3" customWidth="1"/>
    <col min="2" max="2" width="44.4218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134</v>
      </c>
      <c r="C5" s="1"/>
    </row>
    <row r="7" spans="1:3" ht="12.75">
      <c r="A7" s="1" t="s">
        <v>55</v>
      </c>
      <c r="C7" s="1"/>
    </row>
    <row r="8" spans="1:3" ht="12.75">
      <c r="A8" s="1" t="s">
        <v>273</v>
      </c>
      <c r="C8" s="1"/>
    </row>
    <row r="9" spans="1:7" ht="12.75">
      <c r="A9" s="3" t="s">
        <v>26</v>
      </c>
      <c r="C9" s="1"/>
      <c r="G9" s="6"/>
    </row>
    <row r="10" spans="3:7" ht="12.75">
      <c r="C10" s="1"/>
      <c r="G10" s="6"/>
    </row>
    <row r="11" spans="3:7" ht="12.75">
      <c r="C11" s="1"/>
      <c r="E11" s="6"/>
      <c r="G11" s="6"/>
    </row>
    <row r="12" spans="1:7" ht="12.75">
      <c r="A12" s="1"/>
      <c r="C12" s="1"/>
      <c r="E12" s="6" t="s">
        <v>283</v>
      </c>
      <c r="G12" s="6" t="s">
        <v>283</v>
      </c>
    </row>
    <row r="13" spans="4:7" ht="12.75">
      <c r="D13" s="5"/>
      <c r="E13" s="7" t="s">
        <v>275</v>
      </c>
      <c r="F13" s="7"/>
      <c r="G13" s="7" t="s">
        <v>274</v>
      </c>
    </row>
    <row r="14" spans="3:7" ht="12.75">
      <c r="C14" s="1"/>
      <c r="E14" s="7" t="s">
        <v>23</v>
      </c>
      <c r="F14" s="7"/>
      <c r="G14" s="7" t="s">
        <v>23</v>
      </c>
    </row>
    <row r="15" spans="1:7" ht="12.75">
      <c r="A15" s="31" t="s">
        <v>60</v>
      </c>
      <c r="B15" s="32"/>
      <c r="C15" s="32"/>
      <c r="D15" s="32"/>
      <c r="E15" s="18"/>
      <c r="F15" s="18"/>
      <c r="G15" s="19"/>
    </row>
    <row r="16" spans="1:7" ht="12.75">
      <c r="A16" s="32" t="s">
        <v>32</v>
      </c>
      <c r="B16" s="32"/>
      <c r="C16" s="32"/>
      <c r="D16" s="32"/>
      <c r="E16" s="18">
        <f>'IS'!G33</f>
        <v>6439</v>
      </c>
      <c r="F16" s="18"/>
      <c r="G16" s="19">
        <f>StmtEquity!I35</f>
        <v>2135</v>
      </c>
    </row>
    <row r="17" spans="1:7" ht="12.75">
      <c r="A17" s="32" t="s">
        <v>56</v>
      </c>
      <c r="B17" s="32"/>
      <c r="C17" s="32"/>
      <c r="D17" s="32"/>
      <c r="E17" s="25"/>
      <c r="F17" s="25"/>
      <c r="G17" s="33"/>
    </row>
    <row r="18" spans="1:7" ht="12.75">
      <c r="A18" s="32"/>
      <c r="B18" s="32" t="s">
        <v>145</v>
      </c>
      <c r="C18" s="32"/>
      <c r="D18" s="32"/>
      <c r="E18" s="25">
        <v>858</v>
      </c>
      <c r="F18" s="25"/>
      <c r="G18" s="25">
        <v>526</v>
      </c>
    </row>
    <row r="19" spans="1:7" ht="12.75">
      <c r="A19" s="32"/>
      <c r="B19" s="32" t="s">
        <v>241</v>
      </c>
      <c r="C19" s="32"/>
      <c r="D19" s="32"/>
      <c r="E19" s="25">
        <v>540</v>
      </c>
      <c r="F19" s="25"/>
      <c r="G19" s="25">
        <v>270</v>
      </c>
    </row>
    <row r="20" spans="1:7" ht="12.75">
      <c r="A20" s="32"/>
      <c r="B20" s="32" t="s">
        <v>211</v>
      </c>
      <c r="C20" s="32"/>
      <c r="D20" s="32"/>
      <c r="E20" s="25">
        <v>8</v>
      </c>
      <c r="F20" s="25"/>
      <c r="G20" s="25">
        <v>0</v>
      </c>
    </row>
    <row r="21" spans="1:7" ht="12.75">
      <c r="A21" s="32"/>
      <c r="B21" s="32" t="s">
        <v>212</v>
      </c>
      <c r="C21" s="32"/>
      <c r="D21" s="32"/>
      <c r="E21" s="25">
        <v>29</v>
      </c>
      <c r="F21" s="25"/>
      <c r="G21" s="25">
        <v>0</v>
      </c>
    </row>
    <row r="22" spans="1:7" ht="12.75">
      <c r="A22" s="32"/>
      <c r="B22" s="32" t="s">
        <v>294</v>
      </c>
      <c r="C22" s="32"/>
      <c r="D22" s="32"/>
      <c r="E22" s="25">
        <v>-3</v>
      </c>
      <c r="F22" s="25"/>
      <c r="G22" s="33">
        <v>1</v>
      </c>
    </row>
    <row r="23" spans="1:7" ht="12.75">
      <c r="A23" s="32"/>
      <c r="B23" s="32" t="s">
        <v>57</v>
      </c>
      <c r="C23" s="32"/>
      <c r="D23" s="32"/>
      <c r="E23" s="25">
        <v>4</v>
      </c>
      <c r="F23" s="25"/>
      <c r="G23" s="25">
        <v>5</v>
      </c>
    </row>
    <row r="24" spans="1:7" ht="12.75">
      <c r="A24" s="31"/>
      <c r="B24" s="3" t="s">
        <v>61</v>
      </c>
      <c r="C24" s="32"/>
      <c r="D24" s="32"/>
      <c r="E24" s="12">
        <v>-148</v>
      </c>
      <c r="F24" s="25"/>
      <c r="G24" s="34">
        <v>-3</v>
      </c>
    </row>
    <row r="25" spans="1:7" ht="12.75">
      <c r="A25" s="32" t="s">
        <v>58</v>
      </c>
      <c r="B25" s="32"/>
      <c r="C25" s="32"/>
      <c r="D25" s="32"/>
      <c r="E25" s="25">
        <f>SUM(E16:E24)</f>
        <v>7727</v>
      </c>
      <c r="F25" s="25"/>
      <c r="G25" s="25">
        <f>SUM(G16:G24)</f>
        <v>2934</v>
      </c>
    </row>
    <row r="26" spans="1:7" ht="12.75">
      <c r="A26" s="32"/>
      <c r="B26" s="32"/>
      <c r="C26" s="32"/>
      <c r="D26" s="32"/>
      <c r="E26" s="25"/>
      <c r="F26" s="25"/>
      <c r="G26" s="25"/>
    </row>
    <row r="27" spans="1:7" ht="12.75">
      <c r="A27" s="32" t="s">
        <v>146</v>
      </c>
      <c r="B27" s="32"/>
      <c r="C27" s="32"/>
      <c r="D27" s="32"/>
      <c r="E27" s="25"/>
      <c r="F27" s="25"/>
      <c r="G27" s="25"/>
    </row>
    <row r="28" spans="1:7" ht="12.75">
      <c r="A28" s="32"/>
      <c r="B28" s="32" t="s">
        <v>135</v>
      </c>
      <c r="C28" s="32"/>
      <c r="D28" s="32"/>
      <c r="E28" s="25">
        <f>'BS'!G19-'BS'!E19</f>
        <v>-3</v>
      </c>
      <c r="F28" s="25"/>
      <c r="G28" s="25">
        <v>12</v>
      </c>
    </row>
    <row r="29" spans="1:7" ht="12.75">
      <c r="A29" s="32"/>
      <c r="B29" s="32" t="s">
        <v>37</v>
      </c>
      <c r="C29" s="32"/>
      <c r="D29" s="32"/>
      <c r="E29" s="25">
        <f>'BS'!G20-'BS'!E20-Cashflow!E22</f>
        <v>-1658</v>
      </c>
      <c r="F29" s="25"/>
      <c r="G29" s="25">
        <v>-1411</v>
      </c>
    </row>
    <row r="30" spans="1:7" ht="12.75">
      <c r="A30" s="32"/>
      <c r="B30" s="32" t="s">
        <v>38</v>
      </c>
      <c r="C30" s="32"/>
      <c r="D30" s="32"/>
      <c r="E30" s="25">
        <v>128</v>
      </c>
      <c r="F30" s="25"/>
      <c r="G30" s="25">
        <v>-305</v>
      </c>
    </row>
    <row r="31" spans="1:7" ht="12.75">
      <c r="A31" s="32"/>
      <c r="B31" s="32" t="s">
        <v>40</v>
      </c>
      <c r="C31" s="32"/>
      <c r="D31" s="32"/>
      <c r="E31" s="25">
        <f>'BS'!E41-'BS'!G41</f>
        <v>-266</v>
      </c>
      <c r="F31" s="25"/>
      <c r="G31" s="25">
        <v>75</v>
      </c>
    </row>
    <row r="32" spans="1:7" ht="12.75">
      <c r="A32" s="32"/>
      <c r="B32" s="32" t="s">
        <v>147</v>
      </c>
      <c r="C32" s="32"/>
      <c r="D32" s="32"/>
      <c r="E32" s="25">
        <f>'BS'!E42-'BS'!G42</f>
        <v>99</v>
      </c>
      <c r="F32" s="25"/>
      <c r="G32" s="25">
        <v>21</v>
      </c>
    </row>
    <row r="33" spans="1:7" ht="12.75">
      <c r="A33" s="32"/>
      <c r="B33" s="32" t="s">
        <v>139</v>
      </c>
      <c r="C33" s="32"/>
      <c r="D33" s="35"/>
      <c r="E33" s="67">
        <v>79</v>
      </c>
      <c r="F33" s="37"/>
      <c r="G33" s="67">
        <v>-8</v>
      </c>
    </row>
    <row r="34" spans="1:7" ht="12.75">
      <c r="A34" s="32"/>
      <c r="B34" s="32" t="s">
        <v>213</v>
      </c>
      <c r="C34" s="32"/>
      <c r="D34" s="35"/>
      <c r="E34" s="36">
        <v>-3</v>
      </c>
      <c r="F34" s="37"/>
      <c r="G34" s="36">
        <v>0</v>
      </c>
    </row>
    <row r="35" spans="1:7" ht="12.75">
      <c r="A35" s="32" t="s">
        <v>258</v>
      </c>
      <c r="B35" s="32"/>
      <c r="C35" s="32"/>
      <c r="D35" s="32"/>
      <c r="E35" s="25">
        <f>SUM(E25:E34)</f>
        <v>6103</v>
      </c>
      <c r="F35" s="25"/>
      <c r="G35" s="25">
        <f>SUM(G25:G34)</f>
        <v>1318</v>
      </c>
    </row>
    <row r="36" spans="1:7" ht="12.75">
      <c r="A36" s="32" t="s">
        <v>63</v>
      </c>
      <c r="B36" s="32"/>
      <c r="C36" s="32"/>
      <c r="D36" s="32"/>
      <c r="E36" s="25">
        <f>-E24</f>
        <v>148</v>
      </c>
      <c r="F36" s="25"/>
      <c r="G36" s="33">
        <v>3</v>
      </c>
    </row>
    <row r="37" spans="1:7" ht="12.75">
      <c r="A37" s="32" t="s">
        <v>59</v>
      </c>
      <c r="B37" s="32"/>
      <c r="C37" s="32"/>
      <c r="D37" s="32"/>
      <c r="E37" s="25">
        <f>-E23</f>
        <v>-4</v>
      </c>
      <c r="F37" s="25"/>
      <c r="G37" s="33">
        <f>-G23</f>
        <v>-5</v>
      </c>
    </row>
    <row r="38" spans="1:7" ht="12.75">
      <c r="A38" s="32" t="s">
        <v>255</v>
      </c>
      <c r="B38" s="32"/>
      <c r="C38" s="32"/>
      <c r="D38" s="32"/>
      <c r="E38" s="38">
        <f>SUM(E35:E37)</f>
        <v>6247</v>
      </c>
      <c r="F38" s="25"/>
      <c r="G38" s="38">
        <f>SUM(G35:G37)</f>
        <v>1316</v>
      </c>
    </row>
    <row r="39" spans="1:7" ht="12.75">
      <c r="A39" s="31"/>
      <c r="B39" s="32"/>
      <c r="C39" s="32"/>
      <c r="D39" s="32"/>
      <c r="E39" s="25"/>
      <c r="F39" s="25"/>
      <c r="G39" s="25"/>
    </row>
    <row r="40" spans="1:7" ht="12.75">
      <c r="A40" s="31" t="s">
        <v>215</v>
      </c>
      <c r="B40" s="32"/>
      <c r="C40" s="32"/>
      <c r="D40" s="32"/>
      <c r="E40" s="25"/>
      <c r="F40" s="25"/>
      <c r="G40" s="33"/>
    </row>
    <row r="41" spans="1:7" ht="12.75">
      <c r="A41" s="32" t="s">
        <v>62</v>
      </c>
      <c r="B41" s="32"/>
      <c r="C41" s="32"/>
      <c r="D41" s="32"/>
      <c r="E41" s="25">
        <v>-2956</v>
      </c>
      <c r="F41" s="25"/>
      <c r="G41" s="25">
        <v>-2043</v>
      </c>
    </row>
    <row r="42" spans="1:7" ht="12.75">
      <c r="A42" s="32" t="s">
        <v>214</v>
      </c>
      <c r="B42" s="32"/>
      <c r="C42" s="32"/>
      <c r="D42" s="32"/>
      <c r="E42" s="25">
        <v>54</v>
      </c>
      <c r="F42" s="25"/>
      <c r="G42" s="25">
        <v>0</v>
      </c>
    </row>
    <row r="43" spans="1:7" ht="12.75">
      <c r="A43" s="32" t="s">
        <v>172</v>
      </c>
      <c r="B43" s="32"/>
      <c r="C43" s="32"/>
      <c r="D43" s="32"/>
      <c r="E43" s="38">
        <f>SUM(E41:E42)</f>
        <v>-2902</v>
      </c>
      <c r="F43" s="25"/>
      <c r="G43" s="38">
        <f>SUM(G41:G42)</f>
        <v>-2043</v>
      </c>
    </row>
    <row r="44" spans="1:7" ht="12.75">
      <c r="A44" s="32"/>
      <c r="B44" s="32"/>
      <c r="C44" s="32"/>
      <c r="D44" s="32"/>
      <c r="E44" s="25"/>
      <c r="F44" s="25"/>
      <c r="G44" s="33"/>
    </row>
    <row r="45" spans="1:7" ht="12.75">
      <c r="A45" s="31" t="s">
        <v>170</v>
      </c>
      <c r="B45" s="32"/>
      <c r="C45" s="32"/>
      <c r="D45" s="32"/>
      <c r="E45" s="25"/>
      <c r="F45" s="25"/>
      <c r="G45" s="25"/>
    </row>
    <row r="46" spans="1:7" ht="12.75">
      <c r="A46" s="32" t="s">
        <v>171</v>
      </c>
      <c r="B46" s="32"/>
      <c r="C46" s="32"/>
      <c r="D46" s="32"/>
      <c r="E46" s="25">
        <v>-237</v>
      </c>
      <c r="F46" s="25"/>
      <c r="G46" s="25">
        <v>0</v>
      </c>
    </row>
    <row r="47" spans="1:7" ht="12.75">
      <c r="A47" s="32" t="s">
        <v>148</v>
      </c>
      <c r="B47" s="32"/>
      <c r="C47" s="32"/>
      <c r="D47" s="32"/>
      <c r="E47" s="12">
        <v>-17</v>
      </c>
      <c r="F47" s="25"/>
      <c r="G47" s="12">
        <v>-16</v>
      </c>
    </row>
    <row r="48" spans="1:7" ht="12.75">
      <c r="A48" s="32" t="s">
        <v>257</v>
      </c>
      <c r="B48" s="32"/>
      <c r="C48" s="32"/>
      <c r="D48" s="32"/>
      <c r="E48" s="38">
        <f>SUM(E46:E47)</f>
        <v>-254</v>
      </c>
      <c r="F48" s="25"/>
      <c r="G48" s="40">
        <f>SUM(G46:G47)</f>
        <v>-16</v>
      </c>
    </row>
    <row r="49" spans="1:7" ht="12.75">
      <c r="A49" s="32"/>
      <c r="B49" s="32"/>
      <c r="C49" s="32"/>
      <c r="D49" s="32"/>
      <c r="E49" s="25"/>
      <c r="F49" s="25"/>
      <c r="G49" s="25"/>
    </row>
    <row r="50" spans="1:7" ht="12.75">
      <c r="A50" s="31" t="s">
        <v>256</v>
      </c>
      <c r="B50" s="32"/>
      <c r="C50" s="32"/>
      <c r="D50" s="32"/>
      <c r="E50" s="25">
        <f>E38+E43+E48</f>
        <v>3091</v>
      </c>
      <c r="F50" s="25"/>
      <c r="G50" s="25">
        <f>G38+G43+G48</f>
        <v>-743</v>
      </c>
    </row>
    <row r="51" spans="1:7" ht="9" customHeight="1">
      <c r="A51" s="32"/>
      <c r="B51" s="32"/>
      <c r="C51" s="32"/>
      <c r="D51" s="32"/>
      <c r="E51" s="25"/>
      <c r="F51" s="25"/>
      <c r="G51" s="33"/>
    </row>
    <row r="52" spans="1:7" ht="12.75">
      <c r="A52" s="31" t="s">
        <v>149</v>
      </c>
      <c r="B52" s="32"/>
      <c r="C52" s="32"/>
      <c r="D52" s="32"/>
      <c r="E52" s="25">
        <v>-5</v>
      </c>
      <c r="F52" s="25"/>
      <c r="G52" s="25">
        <v>-1</v>
      </c>
    </row>
    <row r="53" spans="1:7" ht="9" customHeight="1">
      <c r="A53" s="32"/>
      <c r="B53" s="32"/>
      <c r="C53" s="32"/>
      <c r="D53" s="32"/>
      <c r="E53" s="25"/>
      <c r="F53" s="25"/>
      <c r="G53" s="33"/>
    </row>
    <row r="54" spans="1:7" ht="12.75">
      <c r="A54" s="31" t="s">
        <v>259</v>
      </c>
      <c r="B54" s="31"/>
      <c r="C54" s="32"/>
      <c r="D54" s="32"/>
      <c r="E54" s="33">
        <v>9000</v>
      </c>
      <c r="F54" s="25"/>
      <c r="G54" s="33">
        <v>929</v>
      </c>
    </row>
    <row r="55" spans="1:7" ht="9" customHeight="1">
      <c r="A55" s="32"/>
      <c r="B55" s="32"/>
      <c r="C55" s="32"/>
      <c r="D55" s="32"/>
      <c r="E55" s="12"/>
      <c r="F55" s="25"/>
      <c r="G55" s="34"/>
    </row>
    <row r="56" spans="1:9" ht="13.5" thickBot="1">
      <c r="A56" s="31" t="s">
        <v>263</v>
      </c>
      <c r="B56" s="31"/>
      <c r="C56" s="32"/>
      <c r="D56" s="32"/>
      <c r="E56" s="39">
        <f>SUM(E50:E55)</f>
        <v>12086</v>
      </c>
      <c r="F56" s="25"/>
      <c r="G56" s="39">
        <f>SUM(G50:G54)</f>
        <v>185</v>
      </c>
      <c r="I56" s="74">
        <f>'BS'!E24+'BS'!E25-Cashflow!E56</f>
        <v>0</v>
      </c>
    </row>
    <row r="57" spans="1:11" ht="12.75" customHeight="1">
      <c r="A57" s="32"/>
      <c r="B57" s="32"/>
      <c r="C57" s="32"/>
      <c r="D57" s="32"/>
      <c r="E57" s="89"/>
      <c r="F57" s="18"/>
      <c r="G57" s="18"/>
      <c r="I57" s="27"/>
      <c r="J57" s="27"/>
      <c r="K57" s="27"/>
    </row>
    <row r="58" spans="1:7" ht="12.75">
      <c r="A58" s="1" t="s">
        <v>36</v>
      </c>
      <c r="E58" s="8"/>
      <c r="F58" s="8"/>
      <c r="G58" s="8"/>
    </row>
    <row r="59" spans="1:7" ht="12.75">
      <c r="A59" s="102" t="s">
        <v>284</v>
      </c>
      <c r="B59" s="102"/>
      <c r="C59" s="102"/>
      <c r="D59" s="102"/>
      <c r="E59" s="102"/>
      <c r="F59" s="102"/>
      <c r="G59" s="102"/>
    </row>
    <row r="60" spans="1:7" ht="26.25" customHeight="1">
      <c r="A60" s="102"/>
      <c r="B60" s="102"/>
      <c r="C60" s="102"/>
      <c r="D60" s="102"/>
      <c r="E60" s="102"/>
      <c r="F60" s="102"/>
      <c r="G60" s="102"/>
    </row>
    <row r="66" ht="12.75">
      <c r="A66" s="3" t="s">
        <v>254</v>
      </c>
    </row>
  </sheetData>
  <sheetProtection password="C429" sheet="1" objects="1" scenarios="1"/>
  <mergeCells count="1">
    <mergeCell ref="A59:G60"/>
  </mergeCells>
  <printOptions/>
  <pageMargins left="0.75" right="0.75" top="1" bottom="0.6" header="0.5" footer="0.5"/>
  <pageSetup firstPageNumber="4" useFirstPageNumber="1" fitToHeight="1" fitToWidth="1" horizontalDpi="300" verticalDpi="300" orientation="portrait" paperSize="9" scale="83" r:id="rId2"/>
  <headerFooter alignWithMargins="0">
    <oddFooter>&amp;R&amp;"Times New Roman,Regular"- &amp;P -</oddFooter>
  </headerFooter>
  <drawing r:id="rId1"/>
</worksheet>
</file>

<file path=xl/worksheets/sheet6.xml><?xml version="1.0" encoding="utf-8"?>
<worksheet xmlns="http://schemas.openxmlformats.org/spreadsheetml/2006/main" xmlns:r="http://schemas.openxmlformats.org/officeDocument/2006/relationships">
  <dimension ref="A5:J397"/>
  <sheetViews>
    <sheetView zoomScale="130" zoomScaleNormal="130" workbookViewId="0" topLeftCell="A1">
      <selection activeCell="D13" sqref="D13"/>
    </sheetView>
  </sheetViews>
  <sheetFormatPr defaultColWidth="9.140625" defaultRowHeight="12.75"/>
  <cols>
    <col min="1" max="1" width="3.8515625" style="3" customWidth="1"/>
    <col min="2" max="2" width="4.421875" style="3" customWidth="1"/>
    <col min="3" max="3" width="4.00390625" style="3" customWidth="1"/>
    <col min="4" max="4" width="22.421875" style="3" customWidth="1"/>
    <col min="5" max="5" width="12.421875" style="3" customWidth="1"/>
    <col min="6" max="6" width="13.7109375" style="3" bestFit="1" customWidth="1"/>
    <col min="7" max="7" width="3.28125" style="3" customWidth="1"/>
    <col min="8" max="8" width="12.421875" style="3" customWidth="1"/>
    <col min="9" max="9" width="13.7109375" style="3" customWidth="1"/>
    <col min="10" max="16384" width="9.140625" style="3" customWidth="1"/>
  </cols>
  <sheetData>
    <row r="5" spans="1:5" ht="15.75">
      <c r="A5" s="1"/>
      <c r="B5" s="2" t="s">
        <v>134</v>
      </c>
      <c r="E5" s="1"/>
    </row>
    <row r="7" spans="1:5" ht="12.75">
      <c r="A7" s="1" t="s">
        <v>65</v>
      </c>
      <c r="E7" s="1"/>
    </row>
    <row r="8" spans="1:5" ht="12.75">
      <c r="A8" s="1" t="s">
        <v>273</v>
      </c>
      <c r="E8" s="1"/>
    </row>
    <row r="9" ht="12.75">
      <c r="E9" s="1"/>
    </row>
    <row r="10" ht="12.75">
      <c r="E10" s="1"/>
    </row>
    <row r="11" spans="1:9" ht="12.75">
      <c r="A11" s="31" t="s">
        <v>66</v>
      </c>
      <c r="B11" s="31" t="s">
        <v>67</v>
      </c>
      <c r="C11" s="31"/>
      <c r="D11" s="31"/>
      <c r="E11" s="31"/>
      <c r="F11" s="32"/>
      <c r="G11" s="32"/>
      <c r="H11" s="32"/>
      <c r="I11" s="32"/>
    </row>
    <row r="12" spans="1:9" ht="12.75">
      <c r="A12" s="32"/>
      <c r="B12" s="32"/>
      <c r="C12" s="32"/>
      <c r="D12" s="32"/>
      <c r="E12" s="31"/>
      <c r="F12" s="32"/>
      <c r="G12" s="41"/>
      <c r="H12" s="32"/>
      <c r="I12" s="41"/>
    </row>
    <row r="13" spans="1:9" ht="12.75">
      <c r="A13" s="31" t="s">
        <v>68</v>
      </c>
      <c r="B13" s="31" t="s">
        <v>69</v>
      </c>
      <c r="C13" s="31"/>
      <c r="D13" s="31"/>
      <c r="E13" s="31"/>
      <c r="F13" s="32"/>
      <c r="G13" s="41"/>
      <c r="H13" s="32"/>
      <c r="I13" s="41"/>
    </row>
    <row r="14" spans="1:9" ht="12.75">
      <c r="A14" s="31"/>
      <c r="B14" s="113" t="s">
        <v>236</v>
      </c>
      <c r="C14" s="113"/>
      <c r="D14" s="113"/>
      <c r="E14" s="113"/>
      <c r="F14" s="113"/>
      <c r="G14" s="113"/>
      <c r="H14" s="113"/>
      <c r="I14" s="113"/>
    </row>
    <row r="15" spans="1:9" ht="12.75">
      <c r="A15" s="31"/>
      <c r="B15" s="113"/>
      <c r="C15" s="113"/>
      <c r="D15" s="113"/>
      <c r="E15" s="113"/>
      <c r="F15" s="113"/>
      <c r="G15" s="113"/>
      <c r="H15" s="113"/>
      <c r="I15" s="113"/>
    </row>
    <row r="16" spans="1:9" ht="12.75">
      <c r="A16" s="32"/>
      <c r="B16" s="113"/>
      <c r="C16" s="113"/>
      <c r="D16" s="113"/>
      <c r="E16" s="113"/>
      <c r="F16" s="113"/>
      <c r="G16" s="113"/>
      <c r="H16" s="113"/>
      <c r="I16" s="113"/>
    </row>
    <row r="17" spans="1:9" ht="12.75">
      <c r="A17" s="32"/>
      <c r="B17" s="32"/>
      <c r="C17" s="32"/>
      <c r="D17" s="32"/>
      <c r="E17" s="31"/>
      <c r="F17" s="32"/>
      <c r="G17" s="35"/>
      <c r="H17" s="35"/>
      <c r="I17" s="35"/>
    </row>
    <row r="18" spans="1:9" ht="12.75">
      <c r="A18" s="31"/>
      <c r="B18" s="113" t="s">
        <v>70</v>
      </c>
      <c r="C18" s="113"/>
      <c r="D18" s="113"/>
      <c r="E18" s="113"/>
      <c r="F18" s="113"/>
      <c r="G18" s="113"/>
      <c r="H18" s="113"/>
      <c r="I18" s="113"/>
    </row>
    <row r="19" spans="1:9" ht="12.75">
      <c r="A19" s="32"/>
      <c r="B19" s="113"/>
      <c r="C19" s="113"/>
      <c r="D19" s="113"/>
      <c r="E19" s="113"/>
      <c r="F19" s="113"/>
      <c r="G19" s="113"/>
      <c r="H19" s="113"/>
      <c r="I19" s="113"/>
    </row>
    <row r="20" spans="1:9" ht="12.75">
      <c r="A20" s="32"/>
      <c r="B20" s="32"/>
      <c r="C20" s="32"/>
      <c r="D20" s="32"/>
      <c r="E20" s="32"/>
      <c r="F20" s="32"/>
      <c r="G20" s="18"/>
      <c r="H20" s="18"/>
      <c r="I20" s="19"/>
    </row>
    <row r="21" spans="1:9" ht="12.75">
      <c r="A21" s="32"/>
      <c r="B21" s="113" t="s">
        <v>260</v>
      </c>
      <c r="C21" s="113"/>
      <c r="D21" s="113"/>
      <c r="E21" s="113"/>
      <c r="F21" s="113"/>
      <c r="G21" s="113"/>
      <c r="H21" s="113"/>
      <c r="I21" s="113"/>
    </row>
    <row r="22" spans="1:9" ht="12.75">
      <c r="A22" s="31"/>
      <c r="B22" s="113"/>
      <c r="C22" s="113"/>
      <c r="D22" s="113"/>
      <c r="E22" s="113"/>
      <c r="F22" s="113"/>
      <c r="G22" s="113"/>
      <c r="H22" s="113"/>
      <c r="I22" s="113"/>
    </row>
    <row r="23" spans="1:9" ht="27" customHeight="1">
      <c r="A23" s="32"/>
      <c r="B23" s="113"/>
      <c r="C23" s="113"/>
      <c r="D23" s="113"/>
      <c r="E23" s="113"/>
      <c r="F23" s="113"/>
      <c r="G23" s="113"/>
      <c r="H23" s="113"/>
      <c r="I23" s="113"/>
    </row>
    <row r="24" spans="1:9" ht="12.75">
      <c r="A24" s="32"/>
      <c r="B24" s="65"/>
      <c r="C24" s="65"/>
      <c r="D24" s="65"/>
      <c r="E24" s="65"/>
      <c r="F24" s="65"/>
      <c r="G24" s="65"/>
      <c r="H24" s="65"/>
      <c r="I24" s="65"/>
    </row>
    <row r="25" spans="1:9" ht="12.75">
      <c r="A25" s="32"/>
      <c r="B25" s="32" t="s">
        <v>191</v>
      </c>
      <c r="C25" s="32"/>
      <c r="D25" s="65" t="s">
        <v>192</v>
      </c>
      <c r="E25" s="65"/>
      <c r="F25" s="65"/>
      <c r="G25" s="65"/>
      <c r="H25" s="65"/>
      <c r="I25" s="65"/>
    </row>
    <row r="26" spans="1:9" ht="12.75">
      <c r="A26" s="32"/>
      <c r="B26" s="32" t="s">
        <v>193</v>
      </c>
      <c r="C26" s="65"/>
      <c r="D26" s="115" t="s">
        <v>194</v>
      </c>
      <c r="E26" s="115"/>
      <c r="F26" s="115"/>
      <c r="G26" s="65"/>
      <c r="H26" s="65"/>
      <c r="I26" s="65"/>
    </row>
    <row r="27" spans="1:9" ht="12.75">
      <c r="A27" s="32"/>
      <c r="B27" s="32" t="s">
        <v>195</v>
      </c>
      <c r="C27" s="65"/>
      <c r="D27" s="32" t="s">
        <v>196</v>
      </c>
      <c r="E27" s="32"/>
      <c r="F27" s="65"/>
      <c r="G27" s="65"/>
      <c r="H27" s="65"/>
      <c r="I27" s="65"/>
    </row>
    <row r="28" spans="1:9" ht="12.75">
      <c r="A28" s="32"/>
      <c r="B28" s="32" t="s">
        <v>197</v>
      </c>
      <c r="C28" s="65"/>
      <c r="D28" s="115" t="s">
        <v>198</v>
      </c>
      <c r="E28" s="115"/>
      <c r="F28" s="115"/>
      <c r="G28" s="65"/>
      <c r="H28" s="65"/>
      <c r="I28" s="65"/>
    </row>
    <row r="29" spans="1:9" ht="12.75">
      <c r="A29" s="32"/>
      <c r="B29" s="32" t="s">
        <v>199</v>
      </c>
      <c r="C29" s="65"/>
      <c r="D29" s="65" t="s">
        <v>200</v>
      </c>
      <c r="E29" s="65"/>
      <c r="F29" s="65"/>
      <c r="G29" s="65"/>
      <c r="H29" s="65"/>
      <c r="I29" s="65"/>
    </row>
    <row r="30" spans="1:9" ht="12.75">
      <c r="A30" s="32"/>
      <c r="B30" s="32" t="s">
        <v>201</v>
      </c>
      <c r="C30" s="65"/>
      <c r="D30" s="32" t="s">
        <v>234</v>
      </c>
      <c r="E30" s="32"/>
      <c r="F30" s="65"/>
      <c r="G30" s="65"/>
      <c r="H30" s="65"/>
      <c r="I30" s="65"/>
    </row>
    <row r="31" spans="1:9" ht="12.75">
      <c r="A31" s="32"/>
      <c r="B31" s="32" t="s">
        <v>202</v>
      </c>
      <c r="C31" s="65"/>
      <c r="D31" s="115" t="s">
        <v>203</v>
      </c>
      <c r="E31" s="115"/>
      <c r="F31" s="115"/>
      <c r="G31" s="65"/>
      <c r="H31" s="65"/>
      <c r="I31" s="65"/>
    </row>
    <row r="32" spans="1:9" ht="12.75">
      <c r="A32" s="32"/>
      <c r="B32" s="32" t="s">
        <v>204</v>
      </c>
      <c r="C32" s="65"/>
      <c r="D32" s="32" t="s">
        <v>205</v>
      </c>
      <c r="E32" s="32"/>
      <c r="F32" s="65"/>
      <c r="G32" s="65"/>
      <c r="H32" s="65"/>
      <c r="I32" s="65"/>
    </row>
    <row r="33" spans="1:9" ht="12.75">
      <c r="A33" s="32"/>
      <c r="B33" s="32" t="s">
        <v>206</v>
      </c>
      <c r="C33" s="65"/>
      <c r="D33" s="65" t="s">
        <v>207</v>
      </c>
      <c r="E33" s="65"/>
      <c r="F33" s="65"/>
      <c r="G33" s="65"/>
      <c r="H33" s="65"/>
      <c r="I33" s="65"/>
    </row>
    <row r="34" spans="1:9" ht="12.75">
      <c r="A34" s="32"/>
      <c r="B34" s="32" t="s">
        <v>208</v>
      </c>
      <c r="C34" s="65"/>
      <c r="D34" s="65" t="s">
        <v>209</v>
      </c>
      <c r="E34" s="65"/>
      <c r="F34" s="65"/>
      <c r="G34" s="65"/>
      <c r="H34" s="65"/>
      <c r="I34" s="65"/>
    </row>
    <row r="35" spans="1:9" ht="12.75">
      <c r="A35" s="32"/>
      <c r="B35" s="65"/>
      <c r="C35" s="65"/>
      <c r="D35" s="65"/>
      <c r="E35" s="65"/>
      <c r="F35" s="65"/>
      <c r="G35" s="65"/>
      <c r="H35" s="65"/>
      <c r="I35" s="65"/>
    </row>
    <row r="36" spans="1:9" ht="12.75">
      <c r="A36" s="32"/>
      <c r="B36" s="114" t="s">
        <v>210</v>
      </c>
      <c r="C36" s="105"/>
      <c r="D36" s="105"/>
      <c r="E36" s="105"/>
      <c r="F36" s="105"/>
      <c r="G36" s="105"/>
      <c r="H36" s="105"/>
      <c r="I36" s="105"/>
    </row>
    <row r="37" spans="1:9" ht="12.75">
      <c r="A37" s="32"/>
      <c r="B37" s="65"/>
      <c r="C37" s="65"/>
      <c r="D37" s="65"/>
      <c r="E37" s="65"/>
      <c r="F37" s="65"/>
      <c r="G37" s="65"/>
      <c r="H37" s="65"/>
      <c r="I37" s="65"/>
    </row>
    <row r="38" spans="1:9" ht="12.75">
      <c r="A38" s="32"/>
      <c r="B38" s="113" t="s">
        <v>244</v>
      </c>
      <c r="C38" s="113"/>
      <c r="D38" s="113"/>
      <c r="E38" s="113"/>
      <c r="F38" s="113"/>
      <c r="G38" s="113"/>
      <c r="H38" s="113"/>
      <c r="I38" s="113"/>
    </row>
    <row r="39" spans="1:9" ht="26.25" customHeight="1">
      <c r="A39" s="32"/>
      <c r="B39" s="113"/>
      <c r="C39" s="113"/>
      <c r="D39" s="113"/>
      <c r="E39" s="113"/>
      <c r="F39" s="113"/>
      <c r="G39" s="113"/>
      <c r="H39" s="113"/>
      <c r="I39" s="113"/>
    </row>
    <row r="40" spans="1:9" ht="12.75">
      <c r="A40" s="32"/>
      <c r="B40" s="32"/>
      <c r="C40" s="32"/>
      <c r="D40" s="32"/>
      <c r="E40" s="32"/>
      <c r="F40" s="32"/>
      <c r="G40" s="18"/>
      <c r="H40" s="18"/>
      <c r="I40" s="19"/>
    </row>
    <row r="41" spans="1:9" ht="12.75">
      <c r="A41" s="31" t="s">
        <v>71</v>
      </c>
      <c r="B41" s="31" t="s">
        <v>72</v>
      </c>
      <c r="C41" s="31"/>
      <c r="D41" s="31"/>
      <c r="E41" s="32"/>
      <c r="F41" s="32"/>
      <c r="G41" s="18"/>
      <c r="H41" s="18"/>
      <c r="I41" s="19"/>
    </row>
    <row r="42" spans="1:9" ht="12.75">
      <c r="A42" s="32"/>
      <c r="B42" s="32" t="s">
        <v>189</v>
      </c>
      <c r="C42" s="32"/>
      <c r="D42" s="32"/>
      <c r="E42" s="32"/>
      <c r="F42" s="32"/>
      <c r="G42" s="18"/>
      <c r="H42" s="18"/>
      <c r="I42" s="18"/>
    </row>
    <row r="43" spans="1:9" ht="12.75">
      <c r="A43" s="31"/>
      <c r="B43" s="32"/>
      <c r="C43" s="32"/>
      <c r="D43" s="32"/>
      <c r="E43" s="32"/>
      <c r="F43" s="32"/>
      <c r="G43" s="18"/>
      <c r="H43" s="18"/>
      <c r="I43" s="18"/>
    </row>
    <row r="44" spans="1:9" ht="12.75">
      <c r="A44" s="31" t="s">
        <v>73</v>
      </c>
      <c r="B44" s="31" t="s">
        <v>74</v>
      </c>
      <c r="C44" s="31"/>
      <c r="D44" s="31"/>
      <c r="E44" s="32"/>
      <c r="F44" s="32"/>
      <c r="G44" s="18"/>
      <c r="H44" s="18"/>
      <c r="I44" s="19"/>
    </row>
    <row r="45" spans="1:9" ht="12.75">
      <c r="A45" s="32"/>
      <c r="B45" s="113" t="s">
        <v>75</v>
      </c>
      <c r="C45" s="113"/>
      <c r="D45" s="113"/>
      <c r="E45" s="113"/>
      <c r="F45" s="113"/>
      <c r="G45" s="113"/>
      <c r="H45" s="113"/>
      <c r="I45" s="113"/>
    </row>
    <row r="46" spans="1:9" ht="12.75">
      <c r="A46" s="32"/>
      <c r="B46" s="32"/>
      <c r="C46" s="32"/>
      <c r="D46" s="32"/>
      <c r="E46" s="32"/>
      <c r="F46" s="32"/>
      <c r="G46" s="18"/>
      <c r="H46" s="18"/>
      <c r="I46" s="19"/>
    </row>
    <row r="47" spans="1:9" ht="12.75">
      <c r="A47" s="31" t="s">
        <v>76</v>
      </c>
      <c r="B47" s="31" t="s">
        <v>77</v>
      </c>
      <c r="C47" s="31"/>
      <c r="D47" s="31"/>
      <c r="E47" s="32"/>
      <c r="F47" s="32"/>
      <c r="G47" s="18"/>
      <c r="H47" s="18"/>
      <c r="I47" s="19"/>
    </row>
    <row r="48" spans="1:9" ht="27" customHeight="1">
      <c r="A48" s="32"/>
      <c r="B48" s="113" t="s">
        <v>173</v>
      </c>
      <c r="C48" s="113"/>
      <c r="D48" s="113"/>
      <c r="E48" s="113"/>
      <c r="F48" s="113"/>
      <c r="G48" s="113"/>
      <c r="H48" s="113"/>
      <c r="I48" s="113"/>
    </row>
    <row r="49" spans="1:9" ht="12.75">
      <c r="A49" s="32"/>
      <c r="B49" s="32"/>
      <c r="C49" s="32"/>
      <c r="D49" s="32"/>
      <c r="E49" s="32"/>
      <c r="F49" s="32"/>
      <c r="G49" s="18"/>
      <c r="H49" s="18"/>
      <c r="I49" s="19"/>
    </row>
    <row r="50" spans="1:9" ht="12.75">
      <c r="A50" s="32"/>
      <c r="B50" s="32"/>
      <c r="C50" s="32"/>
      <c r="D50" s="32"/>
      <c r="E50" s="32"/>
      <c r="F50" s="32"/>
      <c r="G50" s="18"/>
      <c r="H50" s="18"/>
      <c r="I50" s="19"/>
    </row>
    <row r="51" spans="1:9" ht="12.75">
      <c r="A51" s="32"/>
      <c r="B51" s="32"/>
      <c r="C51" s="32"/>
      <c r="D51" s="32"/>
      <c r="E51" s="32"/>
      <c r="F51" s="32"/>
      <c r="G51" s="18"/>
      <c r="H51" s="18"/>
      <c r="I51" s="19"/>
    </row>
    <row r="52" spans="1:9" ht="12.75">
      <c r="A52" s="32"/>
      <c r="B52" s="32"/>
      <c r="C52" s="32"/>
      <c r="D52" s="32"/>
      <c r="E52" s="32"/>
      <c r="F52" s="32"/>
      <c r="G52" s="18"/>
      <c r="H52" s="18"/>
      <c r="I52" s="19"/>
    </row>
    <row r="53" spans="1:9" ht="12.75">
      <c r="A53" s="32"/>
      <c r="B53" s="32"/>
      <c r="C53" s="32"/>
      <c r="D53" s="32"/>
      <c r="E53" s="32"/>
      <c r="F53" s="32"/>
      <c r="G53" s="18"/>
      <c r="H53" s="18"/>
      <c r="I53" s="19"/>
    </row>
    <row r="54" spans="5:9" ht="12.75">
      <c r="E54" s="32"/>
      <c r="F54" s="32"/>
      <c r="G54" s="32"/>
      <c r="H54" s="32"/>
      <c r="I54" s="32"/>
    </row>
    <row r="55" spans="5:9" ht="12.75">
      <c r="E55" s="32"/>
      <c r="F55" s="32"/>
      <c r="G55" s="32"/>
      <c r="H55" s="32"/>
      <c r="I55" s="32"/>
    </row>
    <row r="56" spans="5:9" ht="12.75">
      <c r="E56" s="32"/>
      <c r="F56" s="32"/>
      <c r="G56" s="32"/>
      <c r="H56" s="32"/>
      <c r="I56" s="32"/>
    </row>
    <row r="57" spans="5:9" ht="12.75">
      <c r="E57" s="32"/>
      <c r="F57" s="32"/>
      <c r="G57" s="32"/>
      <c r="H57" s="32"/>
      <c r="I57" s="32"/>
    </row>
    <row r="58" spans="2:9" ht="15.75">
      <c r="B58" s="2" t="s">
        <v>134</v>
      </c>
      <c r="E58" s="32"/>
      <c r="F58" s="32"/>
      <c r="G58" s="32"/>
      <c r="H58" s="32"/>
      <c r="I58" s="32"/>
    </row>
    <row r="59" spans="5:9" ht="12.75">
      <c r="E59" s="32"/>
      <c r="F59" s="32"/>
      <c r="G59" s="32"/>
      <c r="H59" s="32"/>
      <c r="I59" s="32"/>
    </row>
    <row r="60" spans="1:9" ht="12.75">
      <c r="A60" s="1" t="s">
        <v>65</v>
      </c>
      <c r="E60" s="32"/>
      <c r="F60" s="32"/>
      <c r="G60" s="32"/>
      <c r="H60" s="32"/>
      <c r="I60" s="32"/>
    </row>
    <row r="61" spans="1:9" ht="12.75">
      <c r="A61" s="1" t="s">
        <v>273</v>
      </c>
      <c r="E61" s="32"/>
      <c r="F61" s="32"/>
      <c r="G61" s="32"/>
      <c r="H61" s="32"/>
      <c r="I61" s="32"/>
    </row>
    <row r="62" spans="5:9" ht="12.75">
      <c r="E62" s="32"/>
      <c r="F62" s="32"/>
      <c r="G62" s="32"/>
      <c r="H62" s="32"/>
      <c r="I62" s="32"/>
    </row>
    <row r="63" spans="5:9" ht="12.75">
      <c r="E63" s="32"/>
      <c r="F63" s="32"/>
      <c r="G63" s="32"/>
      <c r="H63" s="32"/>
      <c r="I63" s="32"/>
    </row>
    <row r="64" spans="1:9" ht="12.75">
      <c r="A64" s="31" t="s">
        <v>66</v>
      </c>
      <c r="B64" s="31" t="s">
        <v>87</v>
      </c>
      <c r="C64" s="31"/>
      <c r="D64" s="31"/>
      <c r="E64" s="32"/>
      <c r="F64" s="32"/>
      <c r="G64" s="32"/>
      <c r="H64" s="32"/>
      <c r="I64" s="32"/>
    </row>
    <row r="65" spans="1:9" ht="12.75">
      <c r="A65" s="32"/>
      <c r="B65" s="32"/>
      <c r="C65" s="32"/>
      <c r="D65" s="32"/>
      <c r="E65" s="32"/>
      <c r="F65" s="32"/>
      <c r="G65" s="32"/>
      <c r="H65" s="32"/>
      <c r="I65" s="32"/>
    </row>
    <row r="66" spans="1:9" ht="12.75">
      <c r="A66" s="31" t="s">
        <v>78</v>
      </c>
      <c r="B66" s="31" t="s">
        <v>79</v>
      </c>
      <c r="C66" s="31"/>
      <c r="D66" s="31"/>
      <c r="E66" s="32"/>
      <c r="F66" s="32"/>
      <c r="G66" s="18"/>
      <c r="H66" s="18"/>
      <c r="I66" s="19"/>
    </row>
    <row r="67" spans="1:9" ht="12.75">
      <c r="A67" s="32"/>
      <c r="B67" s="113" t="s">
        <v>80</v>
      </c>
      <c r="C67" s="113"/>
      <c r="D67" s="113"/>
      <c r="E67" s="113"/>
      <c r="F67" s="113"/>
      <c r="G67" s="113"/>
      <c r="H67" s="113"/>
      <c r="I67" s="113"/>
    </row>
    <row r="68" spans="1:9" ht="12.75">
      <c r="A68" s="31"/>
      <c r="B68" s="113"/>
      <c r="C68" s="113"/>
      <c r="D68" s="113"/>
      <c r="E68" s="113"/>
      <c r="F68" s="113"/>
      <c r="G68" s="113"/>
      <c r="H68" s="113"/>
      <c r="I68" s="113"/>
    </row>
    <row r="69" spans="1:9" ht="12.75">
      <c r="A69" s="32"/>
      <c r="B69" s="32"/>
      <c r="C69" s="32"/>
      <c r="D69" s="32"/>
      <c r="E69" s="32"/>
      <c r="F69" s="32"/>
      <c r="G69" s="18"/>
      <c r="H69" s="18"/>
      <c r="I69" s="19"/>
    </row>
    <row r="70" spans="1:9" ht="12.75">
      <c r="A70" s="31" t="s">
        <v>81</v>
      </c>
      <c r="B70" s="31" t="s">
        <v>82</v>
      </c>
      <c r="C70" s="31"/>
      <c r="D70" s="31"/>
      <c r="E70" s="32"/>
      <c r="F70" s="32"/>
      <c r="G70" s="19"/>
      <c r="H70" s="18"/>
      <c r="I70" s="19"/>
    </row>
    <row r="71" spans="1:9" ht="12.75">
      <c r="A71" s="32"/>
      <c r="B71" s="116" t="s">
        <v>261</v>
      </c>
      <c r="C71" s="116"/>
      <c r="D71" s="116"/>
      <c r="E71" s="116"/>
      <c r="F71" s="116"/>
      <c r="G71" s="116"/>
      <c r="H71" s="116"/>
      <c r="I71" s="116"/>
    </row>
    <row r="72" spans="1:9" ht="12.75">
      <c r="A72" s="32"/>
      <c r="B72" s="116"/>
      <c r="C72" s="116"/>
      <c r="D72" s="116"/>
      <c r="E72" s="116"/>
      <c r="F72" s="116"/>
      <c r="G72" s="116"/>
      <c r="H72" s="116"/>
      <c r="I72" s="116"/>
    </row>
    <row r="73" spans="1:9" ht="12.75">
      <c r="A73" s="32"/>
      <c r="B73" s="65"/>
      <c r="C73" s="65"/>
      <c r="D73" s="65"/>
      <c r="E73" s="65"/>
      <c r="F73" s="65"/>
      <c r="G73" s="65"/>
      <c r="H73" s="65"/>
      <c r="I73" s="65"/>
    </row>
    <row r="74" spans="1:9" ht="12.75">
      <c r="A74" s="31" t="s">
        <v>83</v>
      </c>
      <c r="B74" s="31" t="s">
        <v>84</v>
      </c>
      <c r="C74" s="31"/>
      <c r="D74" s="31"/>
      <c r="E74" s="32"/>
      <c r="F74" s="32"/>
      <c r="G74" s="18"/>
      <c r="H74" s="18"/>
      <c r="I74" s="18"/>
    </row>
    <row r="75" spans="1:9" ht="12.75">
      <c r="A75" s="31"/>
      <c r="B75" s="32" t="s">
        <v>175</v>
      </c>
      <c r="C75" s="32"/>
      <c r="D75" s="32"/>
      <c r="E75" s="32"/>
      <c r="F75" s="32"/>
      <c r="G75" s="18"/>
      <c r="H75" s="18"/>
      <c r="I75" s="18"/>
    </row>
    <row r="76" spans="1:9" ht="12.75">
      <c r="A76" s="32"/>
      <c r="B76" s="32"/>
      <c r="C76" s="32"/>
      <c r="D76" s="32"/>
      <c r="E76" s="32"/>
      <c r="F76" s="32"/>
      <c r="G76" s="32"/>
      <c r="H76" s="32"/>
      <c r="I76" s="32"/>
    </row>
    <row r="77" spans="1:9" ht="12.75">
      <c r="A77" s="31" t="s">
        <v>85</v>
      </c>
      <c r="B77" s="31" t="s">
        <v>86</v>
      </c>
      <c r="C77" s="32"/>
      <c r="D77" s="32"/>
      <c r="E77" s="32"/>
      <c r="F77" s="32"/>
      <c r="G77" s="32"/>
      <c r="H77" s="32"/>
      <c r="I77" s="32"/>
    </row>
    <row r="78" spans="1:9" ht="12.75">
      <c r="A78" s="31"/>
      <c r="B78" s="44" t="s">
        <v>150</v>
      </c>
      <c r="C78" s="32"/>
      <c r="D78" s="32"/>
      <c r="E78" s="32"/>
      <c r="F78" s="32"/>
      <c r="G78" s="32"/>
      <c r="H78" s="32"/>
      <c r="I78" s="32"/>
    </row>
    <row r="79" spans="1:9" ht="20.25" customHeight="1">
      <c r="A79" s="32"/>
      <c r="B79" s="117" t="s">
        <v>163</v>
      </c>
      <c r="C79" s="117"/>
      <c r="D79" s="117"/>
      <c r="E79" s="117"/>
      <c r="F79" s="117"/>
      <c r="G79" s="117"/>
      <c r="H79" s="117"/>
      <c r="I79" s="117"/>
    </row>
    <row r="80" spans="1:9" ht="20.25" customHeight="1">
      <c r="A80" s="32"/>
      <c r="B80" s="117"/>
      <c r="C80" s="117"/>
      <c r="D80" s="117"/>
      <c r="E80" s="117"/>
      <c r="F80" s="117"/>
      <c r="G80" s="117"/>
      <c r="H80" s="117"/>
      <c r="I80" s="117"/>
    </row>
    <row r="81" spans="1:9" ht="12.75">
      <c r="A81" s="31"/>
      <c r="B81" s="31"/>
      <c r="C81" s="32"/>
      <c r="D81" s="32"/>
      <c r="E81" s="32"/>
      <c r="F81" s="32"/>
      <c r="G81" s="32"/>
      <c r="H81" s="32"/>
      <c r="I81" s="32"/>
    </row>
    <row r="82" spans="1:9" ht="12.75">
      <c r="A82" s="32"/>
      <c r="B82" s="44" t="s">
        <v>184</v>
      </c>
      <c r="C82" s="32"/>
      <c r="D82" s="32"/>
      <c r="E82" s="32"/>
      <c r="F82" s="32"/>
      <c r="G82" s="32"/>
      <c r="H82" s="32"/>
      <c r="I82" s="32"/>
    </row>
    <row r="83" spans="1:9" ht="12.75">
      <c r="A83" s="32"/>
      <c r="B83" s="32" t="s">
        <v>151</v>
      </c>
      <c r="C83" s="32"/>
      <c r="D83" s="32"/>
      <c r="E83" s="32"/>
      <c r="F83" s="32"/>
      <c r="G83" s="32"/>
      <c r="H83" s="32"/>
      <c r="I83" s="32"/>
    </row>
    <row r="84" spans="1:9" ht="12.75">
      <c r="A84" s="32"/>
      <c r="B84" s="32"/>
      <c r="C84" s="32"/>
      <c r="D84" s="32"/>
      <c r="E84" s="32"/>
      <c r="F84" s="32"/>
      <c r="G84" s="32"/>
      <c r="H84" s="32"/>
      <c r="I84" s="32"/>
    </row>
    <row r="85" spans="1:9" ht="12.75">
      <c r="A85" s="32"/>
      <c r="B85" s="32"/>
      <c r="C85" s="32"/>
      <c r="D85" s="32"/>
      <c r="E85" s="90" t="s">
        <v>14</v>
      </c>
      <c r="F85" s="90"/>
      <c r="G85" s="32"/>
      <c r="H85" s="90" t="s">
        <v>15</v>
      </c>
      <c r="I85" s="90"/>
    </row>
    <row r="86" spans="1:9" ht="12.75">
      <c r="A86" s="32"/>
      <c r="B86" s="32"/>
      <c r="C86" s="32"/>
      <c r="D86" s="32"/>
      <c r="E86" s="5"/>
      <c r="F86" s="6" t="s">
        <v>19</v>
      </c>
      <c r="G86" s="32"/>
      <c r="H86" s="5"/>
      <c r="I86" s="6" t="s">
        <v>19</v>
      </c>
    </row>
    <row r="87" spans="1:9" ht="12.75">
      <c r="A87" s="32"/>
      <c r="B87" s="32"/>
      <c r="C87" s="32"/>
      <c r="D87" s="32"/>
      <c r="E87" s="6" t="s">
        <v>16</v>
      </c>
      <c r="F87" s="6" t="s">
        <v>17</v>
      </c>
      <c r="G87" s="32"/>
      <c r="H87" s="6" t="s">
        <v>16</v>
      </c>
      <c r="I87" s="6" t="s">
        <v>17</v>
      </c>
    </row>
    <row r="88" spans="1:9" ht="12.75">
      <c r="A88" s="32"/>
      <c r="B88" s="32"/>
      <c r="C88" s="32"/>
      <c r="D88" s="32"/>
      <c r="E88" s="6" t="s">
        <v>17</v>
      </c>
      <c r="F88" s="6" t="s">
        <v>20</v>
      </c>
      <c r="G88" s="32"/>
      <c r="H88" s="6" t="s">
        <v>17</v>
      </c>
      <c r="I88" s="6" t="s">
        <v>20</v>
      </c>
    </row>
    <row r="89" spans="1:9" ht="12.75">
      <c r="A89" s="32"/>
      <c r="B89" s="32"/>
      <c r="C89" s="32"/>
      <c r="D89" s="32"/>
      <c r="E89" s="6" t="s">
        <v>18</v>
      </c>
      <c r="F89" s="6" t="s">
        <v>18</v>
      </c>
      <c r="G89" s="6"/>
      <c r="H89" s="6" t="s">
        <v>21</v>
      </c>
      <c r="I89" s="6" t="s">
        <v>22</v>
      </c>
    </row>
    <row r="90" spans="1:9" ht="12.75">
      <c r="A90" s="32"/>
      <c r="B90" s="32"/>
      <c r="C90" s="32"/>
      <c r="D90" s="32"/>
      <c r="E90" s="6"/>
      <c r="F90" s="6"/>
      <c r="G90" s="6"/>
      <c r="H90" s="6"/>
      <c r="I90" s="6"/>
    </row>
    <row r="91" spans="1:9" ht="12.75">
      <c r="A91" s="32"/>
      <c r="B91" s="32"/>
      <c r="C91" s="32"/>
      <c r="D91" s="32"/>
      <c r="E91" s="7" t="s">
        <v>275</v>
      </c>
      <c r="F91" s="7" t="s">
        <v>274</v>
      </c>
      <c r="G91" s="32"/>
      <c r="H91" s="7" t="s">
        <v>275</v>
      </c>
      <c r="I91" s="7" t="s">
        <v>274</v>
      </c>
    </row>
    <row r="92" spans="1:9" ht="12.75">
      <c r="A92" s="32"/>
      <c r="B92" s="32"/>
      <c r="C92" s="32"/>
      <c r="D92" s="32"/>
      <c r="E92" s="7" t="s">
        <v>23</v>
      </c>
      <c r="F92" s="7" t="s">
        <v>23</v>
      </c>
      <c r="G92" s="32"/>
      <c r="H92" s="7" t="s">
        <v>23</v>
      </c>
      <c r="I92" s="7" t="s">
        <v>23</v>
      </c>
    </row>
    <row r="93" spans="1:9" ht="12.75">
      <c r="A93" s="32"/>
      <c r="B93" s="32"/>
      <c r="C93" s="32"/>
      <c r="D93" s="32"/>
      <c r="E93" s="32"/>
      <c r="G93" s="32"/>
      <c r="H93" s="7"/>
      <c r="I93" s="32"/>
    </row>
    <row r="94" spans="1:9" ht="12.75">
      <c r="A94" s="32"/>
      <c r="B94" s="32" t="s">
        <v>152</v>
      </c>
      <c r="C94" s="32"/>
      <c r="D94" s="32"/>
      <c r="E94" s="46">
        <f>E97-E96-E95</f>
        <v>4695</v>
      </c>
      <c r="F94" s="27">
        <v>1247</v>
      </c>
      <c r="G94" s="32"/>
      <c r="H94" s="45">
        <f>H97-H96-H95</f>
        <v>11431</v>
      </c>
      <c r="I94" s="45">
        <v>3975</v>
      </c>
    </row>
    <row r="95" spans="1:9" ht="12.75">
      <c r="A95" s="32"/>
      <c r="B95" s="32" t="s">
        <v>153</v>
      </c>
      <c r="C95" s="32"/>
      <c r="D95" s="32"/>
      <c r="E95" s="46">
        <v>79</v>
      </c>
      <c r="F95" s="27">
        <v>40</v>
      </c>
      <c r="G95" s="32"/>
      <c r="H95" s="45">
        <v>118</v>
      </c>
      <c r="I95" s="45">
        <v>840</v>
      </c>
    </row>
    <row r="96" spans="1:9" ht="12.75">
      <c r="A96" s="32"/>
      <c r="B96" s="32" t="s">
        <v>247</v>
      </c>
      <c r="C96" s="32"/>
      <c r="D96" s="32"/>
      <c r="E96" s="46">
        <v>0</v>
      </c>
      <c r="F96" s="27">
        <v>0</v>
      </c>
      <c r="G96" s="32"/>
      <c r="H96" s="91">
        <v>0</v>
      </c>
      <c r="I96" s="45">
        <v>600</v>
      </c>
    </row>
    <row r="97" spans="1:9" ht="13.5" thickBot="1">
      <c r="A97" s="32"/>
      <c r="B97" s="32"/>
      <c r="C97" s="32"/>
      <c r="D97" s="32"/>
      <c r="E97" s="47">
        <f>'IS'!D21</f>
        <v>4774</v>
      </c>
      <c r="F97" s="47">
        <f>SUM(F94:F96)</f>
        <v>1287</v>
      </c>
      <c r="G97" s="32"/>
      <c r="H97" s="47">
        <f>'IS'!G21</f>
        <v>11549</v>
      </c>
      <c r="I97" s="47">
        <f>SUM(I94:I96)</f>
        <v>5415</v>
      </c>
    </row>
    <row r="98" spans="1:9" ht="13.5" thickTop="1">
      <c r="A98" s="32"/>
      <c r="B98" s="32"/>
      <c r="C98" s="32"/>
      <c r="D98" s="32"/>
      <c r="E98" s="32"/>
      <c r="F98" s="32"/>
      <c r="G98" s="45"/>
      <c r="H98" s="46"/>
      <c r="I98" s="46"/>
    </row>
    <row r="99" spans="1:9" ht="12.75">
      <c r="A99" s="31" t="s">
        <v>88</v>
      </c>
      <c r="B99" s="31" t="s">
        <v>89</v>
      </c>
      <c r="C99" s="31"/>
      <c r="D99" s="31"/>
      <c r="E99" s="32"/>
      <c r="F99" s="32"/>
      <c r="G99" s="32"/>
      <c r="H99" s="32"/>
      <c r="I99" s="32"/>
    </row>
    <row r="100" spans="1:9" ht="12.75">
      <c r="A100" s="32"/>
      <c r="B100" s="117" t="s">
        <v>154</v>
      </c>
      <c r="C100" s="117"/>
      <c r="D100" s="117"/>
      <c r="E100" s="117"/>
      <c r="F100" s="117"/>
      <c r="G100" s="117"/>
      <c r="H100" s="117"/>
      <c r="I100" s="117"/>
    </row>
    <row r="101" spans="1:9" ht="12.75">
      <c r="A101" s="32"/>
      <c r="B101" s="117"/>
      <c r="C101" s="117"/>
      <c r="D101" s="117"/>
      <c r="E101" s="117"/>
      <c r="F101" s="117"/>
      <c r="G101" s="117"/>
      <c r="H101" s="117"/>
      <c r="I101" s="117"/>
    </row>
    <row r="102" spans="1:9" ht="12.75">
      <c r="A102" s="32"/>
      <c r="B102" s="42"/>
      <c r="C102" s="42"/>
      <c r="D102" s="42"/>
      <c r="E102" s="42"/>
      <c r="F102" s="42"/>
      <c r="G102" s="42"/>
      <c r="H102" s="42"/>
      <c r="I102" s="42"/>
    </row>
    <row r="103" spans="1:9" ht="12.75">
      <c r="A103" s="32"/>
      <c r="B103" s="42"/>
      <c r="C103" s="42"/>
      <c r="D103" s="42"/>
      <c r="E103" s="42"/>
      <c r="F103" s="42"/>
      <c r="G103" s="42"/>
      <c r="H103" s="42"/>
      <c r="I103" s="42"/>
    </row>
    <row r="104" spans="1:9" ht="12.75">
      <c r="A104" s="32"/>
      <c r="B104" s="42"/>
      <c r="C104" s="42"/>
      <c r="D104" s="42"/>
      <c r="E104" s="42"/>
      <c r="F104" s="42"/>
      <c r="G104" s="42"/>
      <c r="H104" s="42"/>
      <c r="I104" s="42"/>
    </row>
    <row r="105" spans="1:9" ht="12.75">
      <c r="A105" s="32"/>
      <c r="B105" s="42"/>
      <c r="C105" s="42"/>
      <c r="D105" s="42"/>
      <c r="E105" s="42"/>
      <c r="F105" s="42"/>
      <c r="G105" s="42"/>
      <c r="H105" s="42"/>
      <c r="I105" s="42"/>
    </row>
    <row r="106" spans="1:9" ht="12.75">
      <c r="A106" s="31"/>
      <c r="B106" s="42"/>
      <c r="C106" s="42"/>
      <c r="D106" s="42"/>
      <c r="E106" s="42"/>
      <c r="F106" s="42"/>
      <c r="G106" s="42"/>
      <c r="H106" s="42"/>
      <c r="I106" s="42"/>
    </row>
    <row r="107" spans="2:9" ht="12.75">
      <c r="B107" s="17"/>
      <c r="C107" s="17"/>
      <c r="D107" s="17"/>
      <c r="E107" s="17"/>
      <c r="F107" s="17"/>
      <c r="G107" s="17"/>
      <c r="H107" s="17"/>
      <c r="I107" s="17"/>
    </row>
    <row r="108" ht="12.75">
      <c r="E108" s="32"/>
    </row>
    <row r="109" ht="12.75">
      <c r="E109" s="32"/>
    </row>
    <row r="110" ht="12.75">
      <c r="E110" s="32"/>
    </row>
    <row r="111" ht="12.75">
      <c r="E111" s="32"/>
    </row>
    <row r="112" spans="2:5" ht="15.75">
      <c r="B112" s="2" t="s">
        <v>134</v>
      </c>
      <c r="E112" s="32"/>
    </row>
    <row r="113" ht="12.75">
      <c r="E113" s="32"/>
    </row>
    <row r="114" spans="1:5" ht="12.75">
      <c r="A114" s="1" t="s">
        <v>65</v>
      </c>
      <c r="E114" s="32"/>
    </row>
    <row r="115" spans="1:5" ht="12.75">
      <c r="A115" s="1" t="s">
        <v>273</v>
      </c>
      <c r="E115" s="32"/>
    </row>
    <row r="116" ht="12.75">
      <c r="E116" s="32"/>
    </row>
    <row r="117" ht="12.75">
      <c r="E117" s="32"/>
    </row>
    <row r="118" spans="1:5" ht="12.75">
      <c r="A118" s="31" t="s">
        <v>66</v>
      </c>
      <c r="B118" s="31" t="s">
        <v>87</v>
      </c>
      <c r="C118" s="31"/>
      <c r="E118" s="32"/>
    </row>
    <row r="119" spans="1:5" ht="12.75">
      <c r="A119" s="31"/>
      <c r="B119" s="31"/>
      <c r="C119" s="31"/>
      <c r="E119" s="32"/>
    </row>
    <row r="120" spans="1:9" ht="12.75">
      <c r="A120" s="31" t="s">
        <v>90</v>
      </c>
      <c r="B120" s="31" t="s">
        <v>91</v>
      </c>
      <c r="C120" s="31"/>
      <c r="D120" s="31"/>
      <c r="E120" s="32"/>
      <c r="F120" s="32"/>
      <c r="G120" s="32"/>
      <c r="H120" s="32"/>
      <c r="I120" s="32"/>
    </row>
    <row r="121" spans="1:9" ht="12.75">
      <c r="A121" s="31"/>
      <c r="B121" s="93" t="s">
        <v>295</v>
      </c>
      <c r="C121" s="93"/>
      <c r="D121" s="93"/>
      <c r="E121" s="93"/>
      <c r="F121" s="93"/>
      <c r="G121" s="93"/>
      <c r="H121" s="93"/>
      <c r="I121" s="93"/>
    </row>
    <row r="122" spans="1:9" ht="25.5" customHeight="1">
      <c r="A122" s="31"/>
      <c r="B122" s="10" t="s">
        <v>3</v>
      </c>
      <c r="C122" s="109" t="s">
        <v>307</v>
      </c>
      <c r="D122" s="109"/>
      <c r="E122" s="109"/>
      <c r="F122" s="109"/>
      <c r="G122" s="109"/>
      <c r="H122" s="109"/>
      <c r="I122" s="109"/>
    </row>
    <row r="123" spans="1:9" ht="12.75">
      <c r="A123" s="31"/>
      <c r="B123" s="10"/>
      <c r="C123" s="92"/>
      <c r="D123" s="92"/>
      <c r="E123" s="92"/>
      <c r="F123" s="92"/>
      <c r="G123" s="92"/>
      <c r="H123" s="92"/>
      <c r="I123" s="92"/>
    </row>
    <row r="124" spans="1:9" ht="76.5" customHeight="1">
      <c r="A124" s="31"/>
      <c r="B124" s="10" t="s">
        <v>6</v>
      </c>
      <c r="C124" s="109" t="s">
        <v>310</v>
      </c>
      <c r="D124" s="109"/>
      <c r="E124" s="109"/>
      <c r="F124" s="109"/>
      <c r="G124" s="109"/>
      <c r="H124" s="109"/>
      <c r="I124" s="109"/>
    </row>
    <row r="125" spans="1:9" ht="12.75">
      <c r="A125" s="31"/>
      <c r="B125" s="10"/>
      <c r="C125" s="92"/>
      <c r="D125" s="92"/>
      <c r="E125" s="92"/>
      <c r="F125" s="92"/>
      <c r="G125" s="92"/>
      <c r="H125" s="92"/>
      <c r="I125" s="92"/>
    </row>
    <row r="126" spans="1:9" ht="38.25" customHeight="1">
      <c r="A126" s="31"/>
      <c r="B126" s="10" t="s">
        <v>8</v>
      </c>
      <c r="C126" s="109" t="s">
        <v>311</v>
      </c>
      <c r="D126" s="109"/>
      <c r="E126" s="109"/>
      <c r="F126" s="109"/>
      <c r="G126" s="109"/>
      <c r="H126" s="109"/>
      <c r="I126" s="109"/>
    </row>
    <row r="127" spans="1:9" ht="12.75">
      <c r="A127" s="31"/>
      <c r="B127" s="10"/>
      <c r="C127" s="92"/>
      <c r="D127" s="92"/>
      <c r="E127" s="92"/>
      <c r="F127" s="92"/>
      <c r="G127" s="92"/>
      <c r="H127" s="92"/>
      <c r="I127" s="92"/>
    </row>
    <row r="128" spans="1:2" ht="12.75">
      <c r="A128" s="31" t="s">
        <v>92</v>
      </c>
      <c r="B128" s="31" t="s">
        <v>93</v>
      </c>
    </row>
    <row r="129" spans="2:9" ht="12.75">
      <c r="B129" s="102" t="s">
        <v>155</v>
      </c>
      <c r="C129" s="102"/>
      <c r="D129" s="102"/>
      <c r="E129" s="102"/>
      <c r="F129" s="102"/>
      <c r="G129" s="102"/>
      <c r="H129" s="102"/>
      <c r="I129" s="102"/>
    </row>
    <row r="130" spans="2:10" ht="12.75">
      <c r="B130" s="17"/>
      <c r="C130" s="17"/>
      <c r="D130" s="17"/>
      <c r="E130" s="17"/>
      <c r="F130" s="17"/>
      <c r="G130" s="17"/>
      <c r="H130" s="17"/>
      <c r="I130" s="17"/>
      <c r="J130" s="17"/>
    </row>
    <row r="131" spans="1:2" ht="12.75">
      <c r="A131" s="31" t="s">
        <v>94</v>
      </c>
      <c r="B131" s="31" t="s">
        <v>95</v>
      </c>
    </row>
    <row r="132" spans="2:9" ht="12.75">
      <c r="B132" s="108" t="s">
        <v>290</v>
      </c>
      <c r="C132" s="108"/>
      <c r="D132" s="108"/>
      <c r="E132" s="108"/>
      <c r="F132" s="108"/>
      <c r="G132" s="108"/>
      <c r="H132" s="108"/>
      <c r="I132" s="108"/>
    </row>
    <row r="133" spans="2:9" ht="12.75">
      <c r="B133" s="108"/>
      <c r="C133" s="108"/>
      <c r="D133" s="108"/>
      <c r="E133" s="108"/>
      <c r="F133" s="108"/>
      <c r="G133" s="108"/>
      <c r="H133" s="108"/>
      <c r="I133" s="108"/>
    </row>
    <row r="134" spans="2:9" ht="12.75">
      <c r="B134" s="108"/>
      <c r="C134" s="108"/>
      <c r="D134" s="108"/>
      <c r="E134" s="108"/>
      <c r="F134" s="108"/>
      <c r="G134" s="108"/>
      <c r="H134" s="108"/>
      <c r="I134" s="108"/>
    </row>
    <row r="136" spans="1:2" ht="12.75">
      <c r="A136" s="31" t="s">
        <v>96</v>
      </c>
      <c r="B136" s="31" t="s">
        <v>97</v>
      </c>
    </row>
    <row r="137" spans="2:9" ht="12.75">
      <c r="B137" s="104" t="s">
        <v>289</v>
      </c>
      <c r="C137" s="104"/>
      <c r="D137" s="104"/>
      <c r="E137" s="104"/>
      <c r="F137" s="104"/>
      <c r="G137" s="104"/>
      <c r="H137" s="104"/>
      <c r="I137" s="104"/>
    </row>
    <row r="138" spans="1:5" ht="12.75">
      <c r="A138" s="31"/>
      <c r="B138" s="31"/>
      <c r="C138" s="31"/>
      <c r="E138" s="32"/>
    </row>
    <row r="139" spans="1:2" ht="12.75">
      <c r="A139" s="31" t="s">
        <v>98</v>
      </c>
      <c r="B139" s="31" t="s">
        <v>99</v>
      </c>
    </row>
    <row r="140" spans="2:9" ht="12.75">
      <c r="B140" s="102" t="s">
        <v>100</v>
      </c>
      <c r="C140" s="102"/>
      <c r="D140" s="102"/>
      <c r="E140" s="102"/>
      <c r="F140" s="102"/>
      <c r="G140" s="102"/>
      <c r="H140" s="102"/>
      <c r="I140" s="102"/>
    </row>
    <row r="141" spans="2:9" ht="12.75">
      <c r="B141" s="102"/>
      <c r="C141" s="102"/>
      <c r="D141" s="102"/>
      <c r="E141" s="102"/>
      <c r="F141" s="102"/>
      <c r="G141" s="102"/>
      <c r="H141" s="102"/>
      <c r="I141" s="102"/>
    </row>
    <row r="142" spans="2:9" ht="12.75">
      <c r="B142" s="17"/>
      <c r="C142" s="17"/>
      <c r="D142" s="17"/>
      <c r="E142" s="17"/>
      <c r="F142" s="17"/>
      <c r="G142" s="17"/>
      <c r="H142" s="17"/>
      <c r="I142" s="17"/>
    </row>
    <row r="143" spans="1:2" ht="12.75">
      <c r="A143" s="31" t="s">
        <v>64</v>
      </c>
      <c r="B143" s="31" t="s">
        <v>101</v>
      </c>
    </row>
    <row r="144" spans="1:8" ht="12.75">
      <c r="A144" s="31"/>
      <c r="B144" s="31"/>
      <c r="F144" s="4" t="s">
        <v>133</v>
      </c>
      <c r="H144" s="4"/>
    </row>
    <row r="145" spans="1:8" ht="12.75">
      <c r="A145" s="31"/>
      <c r="B145" s="31"/>
      <c r="F145" s="4" t="s">
        <v>278</v>
      </c>
      <c r="H145" s="4" t="s">
        <v>237</v>
      </c>
    </row>
    <row r="146" spans="1:8" ht="12.75">
      <c r="A146" s="31"/>
      <c r="B146" s="31"/>
      <c r="F146" s="7" t="s">
        <v>275</v>
      </c>
      <c r="H146" s="7" t="s">
        <v>238</v>
      </c>
    </row>
    <row r="147" spans="1:8" ht="12.75">
      <c r="A147" s="31"/>
      <c r="B147" s="31"/>
      <c r="F147" s="7" t="s">
        <v>23</v>
      </c>
      <c r="H147" s="7" t="s">
        <v>23</v>
      </c>
    </row>
    <row r="148" spans="1:9" ht="12.75">
      <c r="A148" s="31"/>
      <c r="B148" s="31"/>
      <c r="I148" s="7"/>
    </row>
    <row r="149" spans="1:9" ht="12.75">
      <c r="A149" s="31"/>
      <c r="B149" s="32" t="s">
        <v>174</v>
      </c>
      <c r="F149" s="45">
        <f>'BS'!E24</f>
        <v>6653</v>
      </c>
      <c r="H149" s="8">
        <v>7012</v>
      </c>
      <c r="I149" s="21"/>
    </row>
    <row r="150" spans="2:9" ht="12.75">
      <c r="B150" s="3" t="s">
        <v>39</v>
      </c>
      <c r="F150" s="18">
        <f>'BS'!E25</f>
        <v>5433</v>
      </c>
      <c r="H150" s="8">
        <f>'BS'!G25</f>
        <v>1988</v>
      </c>
      <c r="I150" s="18"/>
    </row>
    <row r="151" spans="6:9" ht="13.5" thickBot="1">
      <c r="F151" s="60">
        <f>SUM(F149:F150)</f>
        <v>12086</v>
      </c>
      <c r="H151" s="60">
        <f>SUM(H149:H150)</f>
        <v>9000</v>
      </c>
      <c r="I151" s="18"/>
    </row>
    <row r="152" ht="13.5" thickTop="1">
      <c r="I152" s="18"/>
    </row>
    <row r="153" ht="12.75">
      <c r="I153" s="18"/>
    </row>
    <row r="154" ht="12.75">
      <c r="I154" s="18"/>
    </row>
    <row r="155" spans="2:9" ht="12.75">
      <c r="B155" s="59"/>
      <c r="C155" s="59"/>
      <c r="D155" s="59"/>
      <c r="E155" s="59"/>
      <c r="F155" s="59"/>
      <c r="G155" s="59"/>
      <c r="H155" s="59"/>
      <c r="I155" s="59"/>
    </row>
    <row r="156" ht="12.75">
      <c r="E156" s="32"/>
    </row>
    <row r="157" ht="12.75">
      <c r="E157" s="32"/>
    </row>
    <row r="158" ht="12.75">
      <c r="E158" s="32"/>
    </row>
    <row r="159" ht="12.75">
      <c r="E159" s="32"/>
    </row>
    <row r="160" spans="2:5" ht="15.75">
      <c r="B160" s="2" t="s">
        <v>134</v>
      </c>
      <c r="E160" s="32"/>
    </row>
    <row r="161" ht="12.75">
      <c r="E161" s="32"/>
    </row>
    <row r="162" spans="1:5" ht="12.75">
      <c r="A162" s="1" t="s">
        <v>65</v>
      </c>
      <c r="E162" s="32"/>
    </row>
    <row r="163" spans="1:5" ht="12.75">
      <c r="A163" s="1" t="s">
        <v>273</v>
      </c>
      <c r="E163" s="32"/>
    </row>
    <row r="164" ht="12.75">
      <c r="E164" s="32"/>
    </row>
    <row r="165" ht="12.75">
      <c r="E165" s="32"/>
    </row>
    <row r="166" spans="1:9" ht="12.75">
      <c r="A166" s="31" t="s">
        <v>102</v>
      </c>
      <c r="B166" s="110" t="s">
        <v>164</v>
      </c>
      <c r="C166" s="110"/>
      <c r="D166" s="110"/>
      <c r="E166" s="110"/>
      <c r="F166" s="110"/>
      <c r="G166" s="110"/>
      <c r="H166" s="110"/>
      <c r="I166" s="110"/>
    </row>
    <row r="167" spans="1:9" ht="12.75">
      <c r="A167" s="31"/>
      <c r="B167" s="110"/>
      <c r="C167" s="110"/>
      <c r="D167" s="110"/>
      <c r="E167" s="110"/>
      <c r="F167" s="110"/>
      <c r="G167" s="110"/>
      <c r="H167" s="110"/>
      <c r="I167" s="110"/>
    </row>
    <row r="168" spans="1:9" ht="12.75">
      <c r="A168" s="98" t="s">
        <v>103</v>
      </c>
      <c r="B168" s="98" t="s">
        <v>262</v>
      </c>
      <c r="C168" s="10"/>
      <c r="D168" s="10"/>
      <c r="E168" s="10"/>
      <c r="F168" s="10"/>
      <c r="G168" s="10"/>
      <c r="H168" s="10"/>
      <c r="I168" s="10"/>
    </row>
    <row r="169" spans="1:9" ht="105.75" customHeight="1">
      <c r="A169" s="10"/>
      <c r="B169" s="106" t="s">
        <v>304</v>
      </c>
      <c r="C169" s="106"/>
      <c r="D169" s="106"/>
      <c r="E169" s="106"/>
      <c r="F169" s="106"/>
      <c r="G169" s="106"/>
      <c r="H169" s="106"/>
      <c r="I169" s="106"/>
    </row>
    <row r="170" spans="1:9" ht="12.75">
      <c r="A170" s="98"/>
      <c r="B170" s="98"/>
      <c r="C170" s="10"/>
      <c r="D170" s="10"/>
      <c r="E170" s="10"/>
      <c r="F170" s="10"/>
      <c r="G170" s="10"/>
      <c r="H170" s="10"/>
      <c r="I170" s="10"/>
    </row>
    <row r="171" spans="1:9" ht="29.25" customHeight="1">
      <c r="A171" s="10"/>
      <c r="B171" s="97" t="s">
        <v>216</v>
      </c>
      <c r="C171" s="106" t="s">
        <v>265</v>
      </c>
      <c r="D171" s="106"/>
      <c r="E171" s="106"/>
      <c r="F171" s="106"/>
      <c r="G171" s="106"/>
      <c r="H171" s="106"/>
      <c r="I171" s="106"/>
    </row>
    <row r="172" spans="1:9" ht="12.75">
      <c r="A172" s="10"/>
      <c r="B172" s="59"/>
      <c r="C172" s="59"/>
      <c r="D172" s="59"/>
      <c r="E172" s="59"/>
      <c r="F172" s="59"/>
      <c r="G172" s="59"/>
      <c r="H172" s="59"/>
      <c r="I172" s="59"/>
    </row>
    <row r="173" spans="1:9" ht="15.75" customHeight="1">
      <c r="A173" s="10"/>
      <c r="B173" s="97" t="s">
        <v>217</v>
      </c>
      <c r="C173" s="106" t="s">
        <v>272</v>
      </c>
      <c r="D173" s="106"/>
      <c r="E173" s="106"/>
      <c r="F173" s="106"/>
      <c r="G173" s="106"/>
      <c r="H173" s="106"/>
      <c r="I173" s="106"/>
    </row>
    <row r="174" spans="1:9" ht="12.75">
      <c r="A174" s="10"/>
      <c r="B174" s="59"/>
      <c r="C174" s="59"/>
      <c r="D174" s="59"/>
      <c r="E174" s="59"/>
      <c r="F174" s="59"/>
      <c r="G174" s="59"/>
      <c r="H174" s="59"/>
      <c r="I174" s="59"/>
    </row>
    <row r="175" spans="1:9" ht="27" customHeight="1">
      <c r="A175" s="10"/>
      <c r="B175" s="97" t="s">
        <v>218</v>
      </c>
      <c r="C175" s="106" t="s">
        <v>302</v>
      </c>
      <c r="D175" s="106"/>
      <c r="E175" s="106"/>
      <c r="F175" s="106"/>
      <c r="G175" s="106"/>
      <c r="H175" s="106"/>
      <c r="I175" s="106"/>
    </row>
    <row r="176" spans="1:9" ht="12.75">
      <c r="A176" s="10"/>
      <c r="B176" s="97"/>
      <c r="C176" s="59"/>
      <c r="D176" s="59"/>
      <c r="E176" s="59"/>
      <c r="F176" s="59"/>
      <c r="G176" s="59"/>
      <c r="H176" s="59"/>
      <c r="I176" s="59"/>
    </row>
    <row r="177" spans="1:9" ht="30" customHeight="1">
      <c r="A177" s="10"/>
      <c r="B177" s="97" t="s">
        <v>266</v>
      </c>
      <c r="C177" s="106" t="s">
        <v>303</v>
      </c>
      <c r="D177" s="106"/>
      <c r="E177" s="106"/>
      <c r="F177" s="106"/>
      <c r="G177" s="106"/>
      <c r="H177" s="106"/>
      <c r="I177" s="106"/>
    </row>
    <row r="178" spans="1:9" ht="12.75">
      <c r="A178" s="10"/>
      <c r="B178" s="97"/>
      <c r="C178" s="59"/>
      <c r="D178" s="59"/>
      <c r="E178" s="59"/>
      <c r="F178" s="59"/>
      <c r="G178" s="59"/>
      <c r="H178" s="59"/>
      <c r="I178" s="59"/>
    </row>
    <row r="179" spans="1:9" ht="27.75" customHeight="1">
      <c r="A179" s="10"/>
      <c r="B179" s="97" t="s">
        <v>301</v>
      </c>
      <c r="C179" s="106" t="s">
        <v>0</v>
      </c>
      <c r="D179" s="106"/>
      <c r="E179" s="106"/>
      <c r="F179" s="106"/>
      <c r="G179" s="106"/>
      <c r="H179" s="106"/>
      <c r="I179" s="106"/>
    </row>
    <row r="180" spans="1:9" ht="12.75">
      <c r="A180" s="10"/>
      <c r="B180" s="97"/>
      <c r="C180" s="59"/>
      <c r="D180" s="59"/>
      <c r="E180" s="59"/>
      <c r="F180" s="59"/>
      <c r="G180" s="59"/>
      <c r="H180" s="59"/>
      <c r="I180" s="59"/>
    </row>
    <row r="181" spans="1:9" ht="24.75" customHeight="1">
      <c r="A181" s="10"/>
      <c r="B181" s="97" t="s">
        <v>301</v>
      </c>
      <c r="C181" s="106" t="s">
        <v>308</v>
      </c>
      <c r="D181" s="106"/>
      <c r="E181" s="106"/>
      <c r="F181" s="106"/>
      <c r="G181" s="106"/>
      <c r="H181" s="106"/>
      <c r="I181" s="106"/>
    </row>
    <row r="182" spans="1:9" ht="12.75">
      <c r="A182" s="10"/>
      <c r="B182" s="59"/>
      <c r="C182" s="59"/>
      <c r="D182" s="59"/>
      <c r="E182" s="59"/>
      <c r="F182" s="59"/>
      <c r="G182" s="59"/>
      <c r="H182" s="59"/>
      <c r="I182" s="59"/>
    </row>
    <row r="183" spans="1:9" ht="12.75">
      <c r="A183" s="94" t="s">
        <v>104</v>
      </c>
      <c r="B183" s="94" t="s">
        <v>243</v>
      </c>
      <c r="C183" s="10"/>
      <c r="D183" s="10"/>
      <c r="E183" s="10"/>
      <c r="F183" s="10"/>
      <c r="G183" s="10"/>
      <c r="H183" s="10"/>
      <c r="I183" s="10"/>
    </row>
    <row r="184" spans="1:9" ht="25.5" customHeight="1">
      <c r="A184" s="10"/>
      <c r="B184" s="106" t="s">
        <v>1</v>
      </c>
      <c r="C184" s="106"/>
      <c r="D184" s="106"/>
      <c r="E184" s="106"/>
      <c r="F184" s="106"/>
      <c r="G184" s="106"/>
      <c r="H184" s="106"/>
      <c r="I184" s="106"/>
    </row>
    <row r="185" spans="1:9" ht="12.75">
      <c r="A185" s="10"/>
      <c r="B185" s="59"/>
      <c r="C185" s="59"/>
      <c r="D185" s="59"/>
      <c r="E185" s="59"/>
      <c r="F185" s="59"/>
      <c r="G185" s="59"/>
      <c r="H185" s="59"/>
      <c r="I185" s="59"/>
    </row>
    <row r="186" spans="1:9" ht="12.75">
      <c r="A186" s="94" t="s">
        <v>105</v>
      </c>
      <c r="B186" s="94" t="s">
        <v>106</v>
      </c>
      <c r="C186" s="10"/>
      <c r="D186" s="10"/>
      <c r="E186" s="10"/>
      <c r="F186" s="10"/>
      <c r="G186" s="10"/>
      <c r="H186" s="10"/>
      <c r="I186" s="10"/>
    </row>
    <row r="187" spans="1:9" ht="12.75">
      <c r="A187" s="10"/>
      <c r="B187" s="108" t="s">
        <v>267</v>
      </c>
      <c r="C187" s="108"/>
      <c r="D187" s="108"/>
      <c r="E187" s="108"/>
      <c r="F187" s="108"/>
      <c r="G187" s="108"/>
      <c r="H187" s="108"/>
      <c r="I187" s="108"/>
    </row>
    <row r="188" spans="1:9" ht="12.75">
      <c r="A188" s="10"/>
      <c r="B188" s="108"/>
      <c r="C188" s="108"/>
      <c r="D188" s="108"/>
      <c r="E188" s="108"/>
      <c r="F188" s="108"/>
      <c r="G188" s="108"/>
      <c r="H188" s="108"/>
      <c r="I188" s="108"/>
    </row>
    <row r="189" spans="1:9" ht="12.75">
      <c r="A189" s="10"/>
      <c r="B189" s="10"/>
      <c r="C189" s="10"/>
      <c r="D189" s="10"/>
      <c r="E189" s="10"/>
      <c r="F189" s="10"/>
      <c r="G189" s="10"/>
      <c r="H189" s="10"/>
      <c r="I189" s="10"/>
    </row>
    <row r="190" spans="1:9" ht="12.75">
      <c r="A190" s="94" t="s">
        <v>107</v>
      </c>
      <c r="B190" s="94" t="s">
        <v>108</v>
      </c>
      <c r="C190" s="10"/>
      <c r="D190" s="10"/>
      <c r="E190" s="10"/>
      <c r="F190" s="10"/>
      <c r="G190" s="10"/>
      <c r="H190" s="10"/>
      <c r="I190" s="10"/>
    </row>
    <row r="191" spans="1:9" ht="12.75">
      <c r="A191" s="10"/>
      <c r="B191" s="10" t="s">
        <v>109</v>
      </c>
      <c r="C191" s="10"/>
      <c r="D191" s="10"/>
      <c r="E191" s="10"/>
      <c r="F191" s="10"/>
      <c r="G191" s="10"/>
      <c r="H191" s="10"/>
      <c r="I191" s="10"/>
    </row>
    <row r="192" spans="1:9" ht="12.75">
      <c r="A192" s="10"/>
      <c r="B192" s="10"/>
      <c r="C192" s="10"/>
      <c r="D192" s="10"/>
      <c r="E192" s="10"/>
      <c r="F192" s="10"/>
      <c r="G192" s="10"/>
      <c r="H192" s="10"/>
      <c r="I192" s="10"/>
    </row>
    <row r="193" spans="1:9" ht="12.75">
      <c r="A193" s="10"/>
      <c r="B193" s="10"/>
      <c r="C193" s="10"/>
      <c r="D193" s="10"/>
      <c r="E193" s="10"/>
      <c r="F193" s="10"/>
      <c r="G193" s="10"/>
      <c r="H193" s="10"/>
      <c r="I193" s="10"/>
    </row>
    <row r="194" spans="1:9" ht="12.75">
      <c r="A194" s="10"/>
      <c r="B194" s="10"/>
      <c r="C194" s="10"/>
      <c r="D194" s="10"/>
      <c r="E194" s="10"/>
      <c r="F194" s="10"/>
      <c r="G194" s="10"/>
      <c r="H194" s="10"/>
      <c r="I194" s="10"/>
    </row>
    <row r="195" spans="1:9" ht="12.75">
      <c r="A195" s="10"/>
      <c r="B195" s="10"/>
      <c r="C195" s="10"/>
      <c r="D195" s="10"/>
      <c r="E195" s="10"/>
      <c r="F195" s="10"/>
      <c r="G195" s="10"/>
      <c r="H195" s="10"/>
      <c r="I195" s="10"/>
    </row>
    <row r="196" spans="1:9" ht="12.75">
      <c r="A196" s="10"/>
      <c r="B196" s="10"/>
      <c r="C196" s="10"/>
      <c r="D196" s="10"/>
      <c r="E196" s="10"/>
      <c r="F196" s="10"/>
      <c r="G196" s="10"/>
      <c r="H196" s="10"/>
      <c r="I196" s="10"/>
    </row>
    <row r="197" spans="1:9" ht="12.75">
      <c r="A197" s="10"/>
      <c r="B197" s="10"/>
      <c r="C197" s="10"/>
      <c r="D197" s="10"/>
      <c r="E197" s="68"/>
      <c r="F197" s="10"/>
      <c r="G197" s="10"/>
      <c r="H197" s="10"/>
      <c r="I197" s="10"/>
    </row>
    <row r="198" spans="1:9" ht="12.75">
      <c r="A198" s="10"/>
      <c r="B198" s="10"/>
      <c r="C198" s="10"/>
      <c r="D198" s="10"/>
      <c r="E198" s="68"/>
      <c r="F198" s="10"/>
      <c r="G198" s="10"/>
      <c r="H198" s="10"/>
      <c r="I198" s="10"/>
    </row>
    <row r="199" spans="1:9" ht="12.75">
      <c r="A199" s="10"/>
      <c r="B199" s="10"/>
      <c r="C199" s="10"/>
      <c r="D199" s="10"/>
      <c r="E199" s="68"/>
      <c r="F199" s="10"/>
      <c r="G199" s="10"/>
      <c r="H199" s="10"/>
      <c r="I199" s="10"/>
    </row>
    <row r="200" spans="1:9" ht="12.75">
      <c r="A200" s="10"/>
      <c r="B200" s="10"/>
      <c r="C200" s="10"/>
      <c r="D200" s="10"/>
      <c r="E200" s="68"/>
      <c r="F200" s="10"/>
      <c r="G200" s="10"/>
      <c r="H200" s="10"/>
      <c r="I200" s="10"/>
    </row>
    <row r="201" spans="1:9" ht="15.75">
      <c r="A201" s="10"/>
      <c r="B201" s="95" t="s">
        <v>134</v>
      </c>
      <c r="C201" s="10"/>
      <c r="D201" s="10"/>
      <c r="E201" s="68"/>
      <c r="F201" s="10"/>
      <c r="G201" s="10"/>
      <c r="H201" s="10"/>
      <c r="I201" s="10"/>
    </row>
    <row r="202" spans="1:9" ht="12.75">
      <c r="A202" s="10"/>
      <c r="B202" s="10"/>
      <c r="C202" s="10"/>
      <c r="D202" s="10"/>
      <c r="E202" s="68"/>
      <c r="F202" s="10"/>
      <c r="G202" s="10"/>
      <c r="H202" s="10"/>
      <c r="I202" s="10"/>
    </row>
    <row r="203" spans="1:5" ht="12.75">
      <c r="A203" s="1" t="s">
        <v>65</v>
      </c>
      <c r="E203" s="32"/>
    </row>
    <row r="204" spans="1:5" ht="12.75">
      <c r="A204" s="1" t="s">
        <v>273</v>
      </c>
      <c r="E204" s="32"/>
    </row>
    <row r="205" ht="12.75">
      <c r="E205" s="32"/>
    </row>
    <row r="206" ht="12.75">
      <c r="E206" s="32"/>
    </row>
    <row r="207" spans="1:9" ht="12.75">
      <c r="A207" s="31" t="s">
        <v>102</v>
      </c>
      <c r="B207" s="110" t="s">
        <v>165</v>
      </c>
      <c r="C207" s="110"/>
      <c r="D207" s="110"/>
      <c r="E207" s="110"/>
      <c r="F207" s="110"/>
      <c r="G207" s="110"/>
      <c r="H207" s="110"/>
      <c r="I207" s="110"/>
    </row>
    <row r="208" spans="1:9" ht="12.75">
      <c r="A208" s="31"/>
      <c r="B208" s="110"/>
      <c r="C208" s="110"/>
      <c r="D208" s="110"/>
      <c r="E208" s="110"/>
      <c r="F208" s="110"/>
      <c r="G208" s="110"/>
      <c r="H208" s="110"/>
      <c r="I208" s="110"/>
    </row>
    <row r="209" spans="1:2" ht="12.75">
      <c r="A209" s="1" t="s">
        <v>34</v>
      </c>
      <c r="B209" s="1" t="s">
        <v>33</v>
      </c>
    </row>
    <row r="210" spans="2:9" ht="12.75">
      <c r="B210" s="102" t="s">
        <v>235</v>
      </c>
      <c r="C210" s="102"/>
      <c r="D210" s="102"/>
      <c r="E210" s="102"/>
      <c r="F210" s="102"/>
      <c r="G210" s="102"/>
      <c r="H210" s="102"/>
      <c r="I210" s="102"/>
    </row>
    <row r="211" spans="2:9" ht="12.75">
      <c r="B211" s="102"/>
      <c r="C211" s="102"/>
      <c r="D211" s="102"/>
      <c r="E211" s="102"/>
      <c r="F211" s="102"/>
      <c r="G211" s="102"/>
      <c r="H211" s="102"/>
      <c r="I211" s="102"/>
    </row>
    <row r="212" spans="2:9" ht="12.75">
      <c r="B212" s="17"/>
      <c r="C212" s="17"/>
      <c r="D212" s="17"/>
      <c r="E212" s="17"/>
      <c r="F212" s="17"/>
      <c r="G212" s="17"/>
      <c r="H212" s="17"/>
      <c r="I212" s="17"/>
    </row>
    <row r="213" spans="1:2" ht="12.75">
      <c r="A213" s="1" t="s">
        <v>110</v>
      </c>
      <c r="B213" s="1" t="s">
        <v>111</v>
      </c>
    </row>
    <row r="214" spans="2:9" ht="12.75">
      <c r="B214" s="102" t="s">
        <v>112</v>
      </c>
      <c r="C214" s="102"/>
      <c r="D214" s="102"/>
      <c r="E214" s="102"/>
      <c r="F214" s="102"/>
      <c r="G214" s="102"/>
      <c r="H214" s="102"/>
      <c r="I214" s="102"/>
    </row>
    <row r="215" spans="2:9" ht="12.75">
      <c r="B215" s="17"/>
      <c r="C215" s="17"/>
      <c r="D215" s="17"/>
      <c r="E215" s="17"/>
      <c r="F215" s="17"/>
      <c r="G215" s="17"/>
      <c r="H215" s="17"/>
      <c r="I215" s="17"/>
    </row>
    <row r="216" spans="1:2" ht="12.75">
      <c r="A216" s="1" t="s">
        <v>113</v>
      </c>
      <c r="B216" s="1" t="s">
        <v>114</v>
      </c>
    </row>
    <row r="217" ht="12.75">
      <c r="B217" s="3" t="s">
        <v>296</v>
      </c>
    </row>
    <row r="219" spans="1:2" ht="12.75">
      <c r="A219" s="1" t="s">
        <v>115</v>
      </c>
      <c r="B219" s="1" t="s">
        <v>116</v>
      </c>
    </row>
    <row r="220" spans="2:9" ht="12.75">
      <c r="B220" s="108" t="s">
        <v>291</v>
      </c>
      <c r="C220" s="108"/>
      <c r="D220" s="108"/>
      <c r="E220" s="108"/>
      <c r="F220" s="108"/>
      <c r="G220" s="108"/>
      <c r="H220" s="108"/>
      <c r="I220" s="108"/>
    </row>
    <row r="221" spans="2:9" ht="12.75">
      <c r="B221" s="108"/>
      <c r="C221" s="108"/>
      <c r="D221" s="108"/>
      <c r="E221" s="108"/>
      <c r="F221" s="108"/>
      <c r="G221" s="108"/>
      <c r="H221" s="108"/>
      <c r="I221" s="108"/>
    </row>
    <row r="223" ht="12.75">
      <c r="B223" s="3" t="s">
        <v>117</v>
      </c>
    </row>
    <row r="225" spans="1:2" ht="12.75">
      <c r="A225" s="1" t="s">
        <v>118</v>
      </c>
      <c r="B225" s="1" t="s">
        <v>119</v>
      </c>
    </row>
    <row r="226" spans="2:9" ht="12.75">
      <c r="B226" s="102" t="s">
        <v>120</v>
      </c>
      <c r="C226" s="102"/>
      <c r="D226" s="102"/>
      <c r="E226" s="102"/>
      <c r="F226" s="102"/>
      <c r="G226" s="102"/>
      <c r="H226" s="102"/>
      <c r="I226" s="102"/>
    </row>
    <row r="228" spans="1:2" ht="12.75">
      <c r="A228" s="1" t="s">
        <v>121</v>
      </c>
      <c r="B228" s="1" t="s">
        <v>122</v>
      </c>
    </row>
    <row r="229" spans="2:9" ht="12.75">
      <c r="B229" s="102" t="s">
        <v>166</v>
      </c>
      <c r="C229" s="102"/>
      <c r="D229" s="102"/>
      <c r="E229" s="102"/>
      <c r="F229" s="102"/>
      <c r="G229" s="102"/>
      <c r="H229" s="102"/>
      <c r="I229" s="102"/>
    </row>
    <row r="230" spans="2:9" ht="12.75">
      <c r="B230" s="102"/>
      <c r="C230" s="102"/>
      <c r="D230" s="102"/>
      <c r="E230" s="102"/>
      <c r="F230" s="102"/>
      <c r="G230" s="102"/>
      <c r="H230" s="102"/>
      <c r="I230" s="102"/>
    </row>
    <row r="231" spans="2:9" ht="12.75">
      <c r="B231" s="102"/>
      <c r="C231" s="102"/>
      <c r="D231" s="102"/>
      <c r="E231" s="102"/>
      <c r="F231" s="102"/>
      <c r="G231" s="102"/>
      <c r="H231" s="102"/>
      <c r="I231" s="102"/>
    </row>
    <row r="232" spans="2:9" ht="12.75">
      <c r="B232" s="102"/>
      <c r="C232" s="102"/>
      <c r="D232" s="102"/>
      <c r="E232" s="102"/>
      <c r="F232" s="102"/>
      <c r="G232" s="102"/>
      <c r="H232" s="102"/>
      <c r="I232" s="102"/>
    </row>
    <row r="233" spans="2:9" ht="12.75">
      <c r="B233" s="17"/>
      <c r="C233" s="17"/>
      <c r="D233" s="17"/>
      <c r="E233" s="17"/>
      <c r="F233" s="17"/>
      <c r="G233" s="17"/>
      <c r="H233" s="17"/>
      <c r="I233" s="17"/>
    </row>
    <row r="234" spans="1:2" ht="12.75">
      <c r="A234" s="1" t="s">
        <v>123</v>
      </c>
      <c r="B234" s="1" t="s">
        <v>124</v>
      </c>
    </row>
    <row r="235" ht="12.75">
      <c r="B235" s="3" t="s">
        <v>156</v>
      </c>
    </row>
    <row r="237" spans="1:9" ht="12.75">
      <c r="A237" s="1" t="s">
        <v>35</v>
      </c>
      <c r="B237" s="1" t="s">
        <v>125</v>
      </c>
      <c r="I237" s="6"/>
    </row>
    <row r="238" spans="1:9" ht="12.75">
      <c r="A238" s="1"/>
      <c r="B238" s="1"/>
      <c r="E238" s="101" t="s">
        <v>14</v>
      </c>
      <c r="F238" s="101"/>
      <c r="H238" s="101" t="s">
        <v>15</v>
      </c>
      <c r="I238" s="101"/>
    </row>
    <row r="239" spans="1:9" ht="12.75">
      <c r="A239" s="1"/>
      <c r="B239" s="1"/>
      <c r="F239" s="6" t="s">
        <v>19</v>
      </c>
      <c r="H239" s="5"/>
      <c r="I239" s="6" t="s">
        <v>19</v>
      </c>
    </row>
    <row r="240" spans="5:9" ht="12.75">
      <c r="E240" s="6" t="s">
        <v>16</v>
      </c>
      <c r="F240" s="6" t="s">
        <v>17</v>
      </c>
      <c r="H240" s="6" t="s">
        <v>16</v>
      </c>
      <c r="I240" s="6" t="s">
        <v>17</v>
      </c>
    </row>
    <row r="241" spans="5:9" ht="12.75">
      <c r="E241" s="6" t="s">
        <v>17</v>
      </c>
      <c r="F241" s="6" t="s">
        <v>20</v>
      </c>
      <c r="H241" s="6" t="s">
        <v>17</v>
      </c>
      <c r="I241" s="6" t="s">
        <v>20</v>
      </c>
    </row>
    <row r="242" spans="5:9" ht="12.75">
      <c r="E242" s="6" t="s">
        <v>18</v>
      </c>
      <c r="F242" s="6" t="s">
        <v>18</v>
      </c>
      <c r="H242" s="6" t="s">
        <v>21</v>
      </c>
      <c r="I242" s="6" t="s">
        <v>22</v>
      </c>
    </row>
    <row r="243" spans="5:9" ht="12.75">
      <c r="E243" s="6"/>
      <c r="H243" s="6"/>
      <c r="I243" s="6"/>
    </row>
    <row r="244" spans="5:9" ht="12.75">
      <c r="E244" s="7" t="s">
        <v>275</v>
      </c>
      <c r="F244" s="7" t="s">
        <v>274</v>
      </c>
      <c r="H244" s="7" t="s">
        <v>275</v>
      </c>
      <c r="I244" s="7" t="s">
        <v>274</v>
      </c>
    </row>
    <row r="245" ht="12.75">
      <c r="B245" s="1" t="s">
        <v>178</v>
      </c>
    </row>
    <row r="246" ht="12.75">
      <c r="B246" s="1"/>
    </row>
    <row r="247" spans="2:9" ht="12.75">
      <c r="B247" s="3" t="s">
        <v>126</v>
      </c>
      <c r="E247" s="13">
        <f>'IS'!D37</f>
        <v>3016</v>
      </c>
      <c r="F247" s="13">
        <f>Summary!E27</f>
        <v>262</v>
      </c>
      <c r="H247" s="13">
        <f>'IS'!G37</f>
        <v>6439</v>
      </c>
      <c r="I247" s="13">
        <f>Summary!H27</f>
        <v>2135</v>
      </c>
    </row>
    <row r="248" spans="5:9" ht="12.75">
      <c r="E248" s="18"/>
      <c r="F248" s="18"/>
      <c r="H248" s="18"/>
      <c r="I248" s="18"/>
    </row>
    <row r="249" spans="2:9" ht="12.75">
      <c r="B249" s="3" t="s">
        <v>186</v>
      </c>
      <c r="E249" s="13">
        <v>135150</v>
      </c>
      <c r="F249" s="13">
        <v>67500</v>
      </c>
      <c r="H249" s="13">
        <v>135150</v>
      </c>
      <c r="I249" s="13">
        <v>67500</v>
      </c>
    </row>
    <row r="251" spans="2:9" ht="13.5" thickBot="1">
      <c r="B251" s="3" t="s">
        <v>25</v>
      </c>
      <c r="E251" s="15">
        <f>E247/E249*100</f>
        <v>2.231594524602294</v>
      </c>
      <c r="F251" s="15">
        <f>F247/F249*100</f>
        <v>0.38814814814814813</v>
      </c>
      <c r="H251" s="15">
        <f>H247/H249*100</f>
        <v>4.764335923048465</v>
      </c>
      <c r="I251" s="15">
        <f>I247/I249*100</f>
        <v>3.1629629629629634</v>
      </c>
    </row>
    <row r="252" spans="5:9" ht="12.75">
      <c r="E252" s="48"/>
      <c r="F252" s="48"/>
      <c r="H252" s="48"/>
      <c r="I252" s="48"/>
    </row>
    <row r="257" spans="2:5" ht="15.75">
      <c r="B257" s="2" t="s">
        <v>134</v>
      </c>
      <c r="E257" s="32"/>
    </row>
    <row r="259" spans="1:5" ht="12.75">
      <c r="A259" s="1" t="s">
        <v>65</v>
      </c>
      <c r="E259" s="32"/>
    </row>
    <row r="260" spans="1:5" ht="12.75">
      <c r="A260" s="1" t="s">
        <v>273</v>
      </c>
      <c r="E260" s="32"/>
    </row>
    <row r="261" ht="12.75">
      <c r="E261" s="32"/>
    </row>
    <row r="262" ht="12.75">
      <c r="E262" s="32"/>
    </row>
    <row r="263" spans="1:9" ht="12.75">
      <c r="A263" s="31" t="s">
        <v>102</v>
      </c>
      <c r="B263" s="110" t="s">
        <v>165</v>
      </c>
      <c r="C263" s="110"/>
      <c r="D263" s="110"/>
      <c r="E263" s="110"/>
      <c r="F263" s="110"/>
      <c r="G263" s="110"/>
      <c r="H263" s="110"/>
      <c r="I263" s="110"/>
    </row>
    <row r="264" spans="2:9" ht="12.75">
      <c r="B264" s="110"/>
      <c r="C264" s="110"/>
      <c r="D264" s="110"/>
      <c r="E264" s="110"/>
      <c r="F264" s="110"/>
      <c r="G264" s="110"/>
      <c r="H264" s="110"/>
      <c r="I264" s="110"/>
    </row>
    <row r="265" spans="1:9" ht="12.75">
      <c r="A265" s="1" t="s">
        <v>35</v>
      </c>
      <c r="B265" s="1" t="s">
        <v>297</v>
      </c>
      <c r="I265" s="6"/>
    </row>
    <row r="266" spans="1:9" ht="12.75">
      <c r="A266" s="1"/>
      <c r="B266" s="1"/>
      <c r="E266" s="101" t="s">
        <v>14</v>
      </c>
      <c r="F266" s="101"/>
      <c r="H266" s="101" t="s">
        <v>15</v>
      </c>
      <c r="I266" s="101"/>
    </row>
    <row r="267" spans="1:9" ht="12.75">
      <c r="A267" s="1"/>
      <c r="B267" s="1"/>
      <c r="F267" s="6" t="s">
        <v>19</v>
      </c>
      <c r="H267" s="5"/>
      <c r="I267" s="6" t="s">
        <v>19</v>
      </c>
    </row>
    <row r="268" spans="5:9" ht="12.75">
      <c r="E268" s="6" t="s">
        <v>16</v>
      </c>
      <c r="F268" s="6" t="s">
        <v>17</v>
      </c>
      <c r="H268" s="6" t="s">
        <v>16</v>
      </c>
      <c r="I268" s="6" t="s">
        <v>17</v>
      </c>
    </row>
    <row r="269" spans="5:9" ht="12.75">
      <c r="E269" s="6" t="s">
        <v>17</v>
      </c>
      <c r="F269" s="6" t="s">
        <v>20</v>
      </c>
      <c r="H269" s="6" t="s">
        <v>17</v>
      </c>
      <c r="I269" s="6" t="s">
        <v>20</v>
      </c>
    </row>
    <row r="270" spans="5:9" ht="12.75">
      <c r="E270" s="6" t="s">
        <v>18</v>
      </c>
      <c r="F270" s="6" t="s">
        <v>18</v>
      </c>
      <c r="H270" s="6" t="s">
        <v>21</v>
      </c>
      <c r="I270" s="6" t="s">
        <v>22</v>
      </c>
    </row>
    <row r="271" spans="5:9" ht="12.75">
      <c r="E271" s="6"/>
      <c r="H271" s="6"/>
      <c r="I271" s="6"/>
    </row>
    <row r="272" spans="5:9" ht="12.75">
      <c r="E272" s="7" t="s">
        <v>275</v>
      </c>
      <c r="F272" s="7" t="s">
        <v>274</v>
      </c>
      <c r="H272" s="7" t="s">
        <v>275</v>
      </c>
      <c r="I272" s="7" t="s">
        <v>274</v>
      </c>
    </row>
    <row r="273" ht="12.75">
      <c r="B273" s="1" t="s">
        <v>181</v>
      </c>
    </row>
    <row r="274" ht="12.75">
      <c r="B274" s="1"/>
    </row>
    <row r="275" spans="2:9" ht="12.75">
      <c r="B275" s="3" t="s">
        <v>126</v>
      </c>
      <c r="E275" s="13">
        <f>E247</f>
        <v>3016</v>
      </c>
      <c r="F275" s="13">
        <f>F247</f>
        <v>262</v>
      </c>
      <c r="H275" s="13">
        <f>H247</f>
        <v>6439</v>
      </c>
      <c r="I275" s="13">
        <f>I247</f>
        <v>2135</v>
      </c>
    </row>
    <row r="276" spans="5:9" ht="12.75">
      <c r="E276" s="18"/>
      <c r="F276" s="18"/>
      <c r="H276" s="18"/>
      <c r="I276" s="18"/>
    </row>
    <row r="277" spans="2:9" ht="12.75">
      <c r="B277" s="3" t="s">
        <v>186</v>
      </c>
      <c r="E277" s="18">
        <v>135150</v>
      </c>
      <c r="F277" s="18">
        <v>67500</v>
      </c>
      <c r="H277" s="18">
        <v>135150</v>
      </c>
      <c r="I277" s="18">
        <v>67500</v>
      </c>
    </row>
    <row r="278" spans="2:9" ht="12.75">
      <c r="B278" s="3" t="s">
        <v>180</v>
      </c>
      <c r="E278" s="18">
        <v>13515</v>
      </c>
      <c r="F278" s="18">
        <v>0</v>
      </c>
      <c r="H278" s="18">
        <v>13515</v>
      </c>
      <c r="I278" s="18">
        <v>0</v>
      </c>
    </row>
    <row r="279" spans="2:9" ht="12.75">
      <c r="B279" s="3" t="s">
        <v>187</v>
      </c>
      <c r="E279" s="23">
        <f>SUM(E277:E278)</f>
        <v>148665</v>
      </c>
      <c r="F279" s="23">
        <f>SUM(F277:F278)</f>
        <v>67500</v>
      </c>
      <c r="H279" s="23">
        <f>SUM(H277:H278)</f>
        <v>148665</v>
      </c>
      <c r="I279" s="23">
        <f>SUM(I277:I278)</f>
        <v>67500</v>
      </c>
    </row>
    <row r="281" spans="2:9" ht="13.5" thickBot="1">
      <c r="B281" s="3" t="s">
        <v>177</v>
      </c>
      <c r="E281" s="15">
        <f>E275/E279*100</f>
        <v>2.028722295092994</v>
      </c>
      <c r="F281" s="15">
        <f>F275/F279*100</f>
        <v>0.38814814814814813</v>
      </c>
      <c r="H281" s="15">
        <f>H275/H279*100</f>
        <v>4.331214475498604</v>
      </c>
      <c r="I281" s="15">
        <f>I275/I279*100</f>
        <v>3.1629629629629634</v>
      </c>
    </row>
    <row r="283" spans="2:9" ht="12.75">
      <c r="B283" s="102" t="s">
        <v>176</v>
      </c>
      <c r="C283" s="102"/>
      <c r="D283" s="102"/>
      <c r="E283" s="102"/>
      <c r="F283" s="102"/>
      <c r="G283" s="102"/>
      <c r="H283" s="102"/>
      <c r="I283" s="102"/>
    </row>
    <row r="284" spans="1:9" ht="12.75">
      <c r="A284" s="1"/>
      <c r="B284" s="1"/>
      <c r="I284" s="6"/>
    </row>
    <row r="285" spans="1:2" ht="12.75">
      <c r="A285" s="1" t="s">
        <v>127</v>
      </c>
      <c r="B285" s="1" t="s">
        <v>128</v>
      </c>
    </row>
    <row r="286" spans="2:9" ht="25.5" customHeight="1">
      <c r="B286" s="102" t="s">
        <v>2</v>
      </c>
      <c r="C286" s="102"/>
      <c r="D286" s="102"/>
      <c r="E286" s="102"/>
      <c r="F286" s="102"/>
      <c r="G286" s="102"/>
      <c r="H286" s="102"/>
      <c r="I286" s="102"/>
    </row>
    <row r="287" spans="2:9" ht="12.75">
      <c r="B287" s="17"/>
      <c r="C287" s="17"/>
      <c r="D287" s="17"/>
      <c r="E287" s="17"/>
      <c r="F287" s="17"/>
      <c r="G287" s="17"/>
      <c r="H287" s="17"/>
      <c r="I287" s="17"/>
    </row>
    <row r="288" spans="2:6" ht="12.75">
      <c r="B288" s="1" t="s">
        <v>3</v>
      </c>
      <c r="C288" s="1" t="s">
        <v>4</v>
      </c>
      <c r="D288" s="1"/>
      <c r="E288" s="1"/>
      <c r="F288" s="1"/>
    </row>
    <row r="289" spans="3:9" ht="39" customHeight="1">
      <c r="C289" s="107" t="s">
        <v>268</v>
      </c>
      <c r="D289" s="107"/>
      <c r="E289" s="107"/>
      <c r="F289" s="107"/>
      <c r="G289" s="107"/>
      <c r="H289" s="107"/>
      <c r="I289" s="107"/>
    </row>
    <row r="290" spans="4:9" ht="12.75" customHeight="1">
      <c r="D290" s="88"/>
      <c r="E290" s="88"/>
      <c r="F290" s="88"/>
      <c r="G290" s="88"/>
      <c r="H290" s="88"/>
      <c r="I290" s="88"/>
    </row>
    <row r="291" spans="3:9" ht="12.75" customHeight="1">
      <c r="C291" s="3" t="s">
        <v>5</v>
      </c>
      <c r="D291" s="88"/>
      <c r="E291" s="88"/>
      <c r="F291" s="88"/>
      <c r="G291" s="88"/>
      <c r="H291" s="88"/>
      <c r="I291" s="88"/>
    </row>
    <row r="292" spans="4:9" ht="12.75" customHeight="1">
      <c r="D292" s="88"/>
      <c r="E292" s="88"/>
      <c r="F292" s="88"/>
      <c r="G292" s="88"/>
      <c r="H292" s="88"/>
      <c r="I292" s="88"/>
    </row>
    <row r="293" spans="2:9" ht="12.75" customHeight="1">
      <c r="B293" s="1" t="s">
        <v>6</v>
      </c>
      <c r="C293" s="1" t="s">
        <v>7</v>
      </c>
      <c r="D293" s="88"/>
      <c r="E293" s="88"/>
      <c r="F293" s="88"/>
      <c r="G293" s="88"/>
      <c r="H293" s="88"/>
      <c r="I293" s="88"/>
    </row>
    <row r="294" spans="3:9" ht="26.25" customHeight="1">
      <c r="C294" s="104" t="s">
        <v>269</v>
      </c>
      <c r="D294" s="105"/>
      <c r="E294" s="105"/>
      <c r="F294" s="105"/>
      <c r="G294" s="105"/>
      <c r="H294" s="105"/>
      <c r="I294" s="105"/>
    </row>
    <row r="295" spans="4:9" ht="12.75" customHeight="1">
      <c r="D295" s="88"/>
      <c r="E295" s="88"/>
      <c r="F295" s="88"/>
      <c r="G295" s="88"/>
      <c r="H295" s="88"/>
      <c r="I295" s="88"/>
    </row>
    <row r="296" ht="12.75">
      <c r="C296" s="3" t="s">
        <v>305</v>
      </c>
    </row>
    <row r="308" spans="2:5" ht="15.75">
      <c r="B308" s="2" t="s">
        <v>134</v>
      </c>
      <c r="E308" s="32"/>
    </row>
    <row r="310" spans="1:5" ht="12.75">
      <c r="A310" s="1" t="s">
        <v>65</v>
      </c>
      <c r="E310" s="32"/>
    </row>
    <row r="311" spans="1:5" ht="12.75">
      <c r="A311" s="1" t="s">
        <v>273</v>
      </c>
      <c r="E311" s="32"/>
    </row>
    <row r="312" ht="12.75">
      <c r="E312" s="32"/>
    </row>
    <row r="313" ht="12.75">
      <c r="E313" s="32"/>
    </row>
    <row r="314" spans="1:9" ht="12.75">
      <c r="A314" s="31" t="s">
        <v>102</v>
      </c>
      <c r="B314" s="110" t="s">
        <v>165</v>
      </c>
      <c r="C314" s="110"/>
      <c r="D314" s="110"/>
      <c r="E314" s="110"/>
      <c r="F314" s="110"/>
      <c r="G314" s="110"/>
      <c r="H314" s="110"/>
      <c r="I314" s="110"/>
    </row>
    <row r="315" spans="2:9" ht="12.75">
      <c r="B315" s="110"/>
      <c r="C315" s="110"/>
      <c r="D315" s="110"/>
      <c r="E315" s="110"/>
      <c r="F315" s="110"/>
      <c r="G315" s="110"/>
      <c r="H315" s="110"/>
      <c r="I315" s="110"/>
    </row>
    <row r="316" spans="1:2" ht="12.75">
      <c r="A316" s="1" t="s">
        <v>127</v>
      </c>
      <c r="B316" s="1" t="s">
        <v>298</v>
      </c>
    </row>
    <row r="317" spans="3:10" ht="12.75">
      <c r="C317" s="59"/>
      <c r="D317" s="96"/>
      <c r="E317" s="96"/>
      <c r="F317" s="96"/>
      <c r="G317" s="96"/>
      <c r="H317" s="96"/>
      <c r="I317" s="96"/>
      <c r="J317" s="10"/>
    </row>
    <row r="318" spans="2:3" ht="12.75">
      <c r="B318" s="1" t="s">
        <v>8</v>
      </c>
      <c r="C318" s="1" t="s">
        <v>9</v>
      </c>
    </row>
    <row r="319" spans="3:9" ht="53.25" customHeight="1">
      <c r="C319" s="104" t="s">
        <v>270</v>
      </c>
      <c r="D319" s="104"/>
      <c r="E319" s="104"/>
      <c r="F319" s="104"/>
      <c r="G319" s="104"/>
      <c r="H319" s="104"/>
      <c r="I319" s="104"/>
    </row>
    <row r="321" ht="12.75">
      <c r="C321" s="3" t="s">
        <v>10</v>
      </c>
    </row>
    <row r="323" spans="2:3" ht="12.75">
      <c r="B323" s="1" t="s">
        <v>11</v>
      </c>
      <c r="C323" s="1" t="s">
        <v>12</v>
      </c>
    </row>
    <row r="324" spans="3:9" ht="57.75" customHeight="1">
      <c r="C324" s="104" t="s">
        <v>271</v>
      </c>
      <c r="D324" s="104"/>
      <c r="E324" s="104"/>
      <c r="F324" s="104"/>
      <c r="G324" s="104"/>
      <c r="H324" s="104"/>
      <c r="I324" s="104"/>
    </row>
    <row r="326" spans="3:9" ht="12.75">
      <c r="C326" s="102" t="s">
        <v>264</v>
      </c>
      <c r="D326" s="102"/>
      <c r="E326" s="102"/>
      <c r="F326" s="102"/>
      <c r="G326" s="102"/>
      <c r="H326" s="102"/>
      <c r="I326" s="102"/>
    </row>
    <row r="327" ht="12.75">
      <c r="C327" s="3" t="s">
        <v>13</v>
      </c>
    </row>
    <row r="329" spans="2:3" ht="12.75">
      <c r="B329" s="1" t="s">
        <v>299</v>
      </c>
      <c r="C329" s="1" t="s">
        <v>300</v>
      </c>
    </row>
    <row r="330" spans="2:9" ht="77.25" customHeight="1">
      <c r="B330" s="1"/>
      <c r="C330" s="109" t="s">
        <v>309</v>
      </c>
      <c r="D330" s="109"/>
      <c r="E330" s="109"/>
      <c r="F330" s="109"/>
      <c r="G330" s="109"/>
      <c r="H330" s="109"/>
      <c r="I330" s="109"/>
    </row>
    <row r="331" spans="2:3" ht="12.75">
      <c r="B331" s="1"/>
      <c r="C331" s="1"/>
    </row>
    <row r="332" spans="2:3" ht="12.75">
      <c r="B332" s="1"/>
      <c r="C332" s="1"/>
    </row>
    <row r="333" spans="2:3" ht="12.75">
      <c r="B333" s="1"/>
      <c r="C333" s="1"/>
    </row>
    <row r="334" spans="2:3" ht="12.75">
      <c r="B334" s="1"/>
      <c r="C334" s="1"/>
    </row>
    <row r="335" spans="2:3" ht="12.75">
      <c r="B335" s="1"/>
      <c r="C335" s="1"/>
    </row>
    <row r="336" spans="2:9" ht="12.75">
      <c r="B336" s="17"/>
      <c r="C336" s="17"/>
      <c r="D336" s="17"/>
      <c r="E336" s="17"/>
      <c r="F336" s="17"/>
      <c r="G336" s="17"/>
      <c r="H336" s="17"/>
      <c r="I336" s="17"/>
    </row>
    <row r="337" spans="2:9" ht="12.75">
      <c r="B337" s="17"/>
      <c r="C337" s="17"/>
      <c r="D337" s="17"/>
      <c r="E337" s="17"/>
      <c r="F337" s="17"/>
      <c r="G337" s="17"/>
      <c r="H337" s="17"/>
      <c r="I337" s="17"/>
    </row>
    <row r="338" spans="2:9" ht="12.75">
      <c r="B338" s="17"/>
      <c r="C338" s="17"/>
      <c r="D338" s="17"/>
      <c r="E338" s="17"/>
      <c r="F338" s="17"/>
      <c r="G338" s="17"/>
      <c r="H338" s="17"/>
      <c r="I338" s="17"/>
    </row>
    <row r="339" spans="2:9" ht="12.75">
      <c r="B339" s="17"/>
      <c r="C339" s="17"/>
      <c r="D339" s="17"/>
      <c r="E339" s="17"/>
      <c r="F339" s="17"/>
      <c r="G339" s="17"/>
      <c r="H339" s="17"/>
      <c r="I339" s="17"/>
    </row>
    <row r="340" spans="2:9" ht="12.75">
      <c r="B340" s="17"/>
      <c r="C340" s="17"/>
      <c r="D340" s="17"/>
      <c r="E340" s="17"/>
      <c r="F340" s="17"/>
      <c r="G340" s="17"/>
      <c r="H340" s="17"/>
      <c r="I340" s="17"/>
    </row>
    <row r="341" spans="2:9" ht="12.75">
      <c r="B341" s="17"/>
      <c r="C341" s="17"/>
      <c r="D341" s="17"/>
      <c r="E341" s="17"/>
      <c r="F341" s="17"/>
      <c r="G341" s="17"/>
      <c r="H341" s="17"/>
      <c r="I341" s="17"/>
    </row>
    <row r="342" spans="2:9" ht="12.75">
      <c r="B342" s="17"/>
      <c r="C342" s="17"/>
      <c r="D342" s="17"/>
      <c r="E342" s="17"/>
      <c r="F342" s="17"/>
      <c r="G342" s="17"/>
      <c r="H342" s="17"/>
      <c r="I342" s="17"/>
    </row>
    <row r="343" spans="2:9" ht="12.75">
      <c r="B343" s="17"/>
      <c r="C343" s="17"/>
      <c r="D343" s="17"/>
      <c r="E343" s="17"/>
      <c r="F343" s="17"/>
      <c r="G343" s="17"/>
      <c r="H343" s="17"/>
      <c r="I343" s="17"/>
    </row>
    <row r="344" spans="2:9" ht="12.75">
      <c r="B344" s="17"/>
      <c r="C344" s="17"/>
      <c r="D344" s="17"/>
      <c r="E344" s="17"/>
      <c r="F344" s="17"/>
      <c r="G344" s="17"/>
      <c r="H344" s="17"/>
      <c r="I344" s="17"/>
    </row>
    <row r="345" spans="2:9" ht="12.75">
      <c r="B345" s="17"/>
      <c r="C345" s="17"/>
      <c r="D345" s="17"/>
      <c r="E345" s="17"/>
      <c r="F345" s="17"/>
      <c r="G345" s="17"/>
      <c r="H345" s="17"/>
      <c r="I345" s="17"/>
    </row>
    <row r="346" spans="2:9" ht="12.75">
      <c r="B346" s="17"/>
      <c r="C346" s="17"/>
      <c r="D346" s="17"/>
      <c r="E346" s="17"/>
      <c r="F346" s="17"/>
      <c r="G346" s="17"/>
      <c r="H346" s="17"/>
      <c r="I346" s="17"/>
    </row>
    <row r="347" spans="2:9" ht="12.75">
      <c r="B347" s="17"/>
      <c r="C347" s="17"/>
      <c r="D347" s="17"/>
      <c r="E347" s="17"/>
      <c r="F347" s="17"/>
      <c r="G347" s="17"/>
      <c r="H347" s="17"/>
      <c r="I347" s="17"/>
    </row>
    <row r="348" spans="2:9" ht="12.75">
      <c r="B348" s="17"/>
      <c r="C348" s="17"/>
      <c r="D348" s="17"/>
      <c r="E348" s="17"/>
      <c r="F348" s="17"/>
      <c r="G348" s="17"/>
      <c r="H348" s="17"/>
      <c r="I348" s="17"/>
    </row>
    <row r="349" spans="2:9" ht="12.75">
      <c r="B349" s="17"/>
      <c r="C349" s="17"/>
      <c r="D349" s="17"/>
      <c r="E349" s="17"/>
      <c r="F349" s="17"/>
      <c r="G349" s="17"/>
      <c r="H349" s="17"/>
      <c r="I349" s="17"/>
    </row>
    <row r="350" spans="2:9" ht="12.75">
      <c r="B350" s="17"/>
      <c r="C350" s="17"/>
      <c r="D350" s="17"/>
      <c r="E350" s="17"/>
      <c r="F350" s="17"/>
      <c r="G350" s="17"/>
      <c r="H350" s="17"/>
      <c r="I350" s="17"/>
    </row>
    <row r="351" spans="2:9" ht="12.75">
      <c r="B351" s="17"/>
      <c r="C351" s="17"/>
      <c r="D351" s="17"/>
      <c r="E351" s="17"/>
      <c r="F351" s="17"/>
      <c r="G351" s="17"/>
      <c r="H351" s="17"/>
      <c r="I351" s="17"/>
    </row>
    <row r="352" spans="2:5" ht="15.75">
      <c r="B352" s="2" t="s">
        <v>134</v>
      </c>
      <c r="E352" s="32"/>
    </row>
    <row r="354" spans="1:5" ht="12.75">
      <c r="A354" s="1" t="s">
        <v>65</v>
      </c>
      <c r="E354" s="32"/>
    </row>
    <row r="355" spans="1:5" ht="12.75">
      <c r="A355" s="1" t="s">
        <v>273</v>
      </c>
      <c r="E355" s="32"/>
    </row>
    <row r="356" ht="12.75">
      <c r="E356" s="32"/>
    </row>
    <row r="357" ht="12.75">
      <c r="E357" s="32"/>
    </row>
    <row r="358" spans="1:9" ht="12.75">
      <c r="A358" s="31" t="s">
        <v>102</v>
      </c>
      <c r="B358" s="110" t="s">
        <v>165</v>
      </c>
      <c r="C358" s="110"/>
      <c r="D358" s="110"/>
      <c r="E358" s="110"/>
      <c r="F358" s="110"/>
      <c r="G358" s="110"/>
      <c r="H358" s="110"/>
      <c r="I358" s="110"/>
    </row>
    <row r="359" spans="2:9" ht="12.75">
      <c r="B359" s="110"/>
      <c r="C359" s="110"/>
      <c r="D359" s="110"/>
      <c r="E359" s="110"/>
      <c r="F359" s="110"/>
      <c r="G359" s="110"/>
      <c r="H359" s="110"/>
      <c r="I359" s="110"/>
    </row>
    <row r="360" spans="1:2" ht="12.75">
      <c r="A360" s="1" t="s">
        <v>129</v>
      </c>
      <c r="B360" s="1" t="s">
        <v>130</v>
      </c>
    </row>
    <row r="361" spans="2:9" ht="29.25" customHeight="1">
      <c r="B361" s="111" t="s">
        <v>288</v>
      </c>
      <c r="C361" s="112"/>
      <c r="D361" s="112"/>
      <c r="E361" s="112"/>
      <c r="F361" s="112"/>
      <c r="G361" s="112"/>
      <c r="H361" s="112"/>
      <c r="I361" s="112"/>
    </row>
    <row r="362" spans="2:9" ht="25.5">
      <c r="B362" s="43"/>
      <c r="C362" s="43"/>
      <c r="D362" s="43"/>
      <c r="F362" s="62" t="s">
        <v>182</v>
      </c>
      <c r="H362" s="62" t="s">
        <v>292</v>
      </c>
      <c r="I362" s="62" t="s">
        <v>183</v>
      </c>
    </row>
    <row r="363" spans="2:9" ht="12.75">
      <c r="B363" s="17"/>
      <c r="C363" s="17"/>
      <c r="D363" s="17"/>
      <c r="F363" s="28" t="s">
        <v>23</v>
      </c>
      <c r="H363" s="28" t="s">
        <v>23</v>
      </c>
      <c r="I363" s="28" t="s">
        <v>23</v>
      </c>
    </row>
    <row r="364" spans="2:9" ht="12.75" customHeight="1">
      <c r="B364" s="17"/>
      <c r="C364" s="17"/>
      <c r="D364" s="17"/>
      <c r="F364" s="28"/>
      <c r="H364" s="28"/>
      <c r="I364" s="28"/>
    </row>
    <row r="365" spans="2:9" ht="12.75">
      <c r="B365" s="3" t="s">
        <v>167</v>
      </c>
      <c r="F365" s="8">
        <v>2000</v>
      </c>
      <c r="H365" s="63">
        <v>-849</v>
      </c>
      <c r="I365" s="56">
        <f>SUM(F365:H365)</f>
        <v>1151</v>
      </c>
    </row>
    <row r="366" spans="6:9" ht="6.75" customHeight="1">
      <c r="F366" s="8"/>
      <c r="H366" s="63"/>
      <c r="I366" s="56"/>
    </row>
    <row r="367" spans="2:9" ht="12.75">
      <c r="B367" s="3" t="s">
        <v>168</v>
      </c>
      <c r="F367" s="8">
        <v>2000</v>
      </c>
      <c r="H367" s="63">
        <v>0</v>
      </c>
      <c r="I367" s="56">
        <f>SUM(F367:H367)</f>
        <v>2000</v>
      </c>
    </row>
    <row r="368" spans="6:9" ht="6.75" customHeight="1">
      <c r="F368" s="8"/>
      <c r="H368" s="63"/>
      <c r="I368" s="56"/>
    </row>
    <row r="369" spans="2:9" ht="12.75">
      <c r="B369" s="3" t="s">
        <v>169</v>
      </c>
      <c r="F369" s="8">
        <v>2900</v>
      </c>
      <c r="H369" s="63">
        <v>-2109</v>
      </c>
      <c r="I369" s="56">
        <f>SUM(F369:H369)</f>
        <v>791</v>
      </c>
    </row>
    <row r="370" spans="6:9" ht="6.75" customHeight="1">
      <c r="F370" s="8"/>
      <c r="H370" s="63"/>
      <c r="I370" s="56"/>
    </row>
    <row r="371" spans="2:9" ht="12.75">
      <c r="B371" s="3" t="s">
        <v>185</v>
      </c>
      <c r="F371" s="8">
        <v>1500</v>
      </c>
      <c r="H371" s="63">
        <v>-1500</v>
      </c>
      <c r="I371" s="11">
        <f>SUM(F371:H371)</f>
        <v>0</v>
      </c>
    </row>
    <row r="372" spans="6:9" ht="6.75" customHeight="1">
      <c r="F372" s="8"/>
      <c r="H372" s="63"/>
      <c r="I372" s="56"/>
    </row>
    <row r="373" spans="2:9" ht="13.5" thickBot="1">
      <c r="B373" s="3" t="s">
        <v>44</v>
      </c>
      <c r="F373" s="60">
        <f>SUM(F365:F371)</f>
        <v>8400</v>
      </c>
      <c r="H373" s="64">
        <f>SUM(H365:H372)</f>
        <v>-4458</v>
      </c>
      <c r="I373" s="57">
        <f>SUM(I365:I371)</f>
        <v>3942</v>
      </c>
    </row>
    <row r="374" spans="7:9" ht="13.5" thickTop="1">
      <c r="G374" s="55"/>
      <c r="I374" s="52"/>
    </row>
    <row r="375" spans="2:9" ht="12.75">
      <c r="B375" s="102" t="s">
        <v>293</v>
      </c>
      <c r="C375" s="102"/>
      <c r="D375" s="102"/>
      <c r="E375" s="102"/>
      <c r="F375" s="102"/>
      <c r="G375" s="102"/>
      <c r="H375" s="102"/>
      <c r="I375" s="102"/>
    </row>
    <row r="376" spans="2:9" ht="12.75">
      <c r="B376" s="17"/>
      <c r="C376" s="17"/>
      <c r="D376" s="17"/>
      <c r="E376" s="17"/>
      <c r="F376" s="17"/>
      <c r="G376" s="17"/>
      <c r="H376" s="17"/>
      <c r="I376" s="17"/>
    </row>
    <row r="377" spans="1:2" ht="12.75">
      <c r="A377" s="1" t="s">
        <v>131</v>
      </c>
      <c r="B377" s="1" t="s">
        <v>132</v>
      </c>
    </row>
    <row r="378" spans="2:9" ht="12.75">
      <c r="B378" s="108" t="s">
        <v>287</v>
      </c>
      <c r="C378" s="108"/>
      <c r="D378" s="108"/>
      <c r="E378" s="108"/>
      <c r="F378" s="108"/>
      <c r="G378" s="108"/>
      <c r="H378" s="108"/>
      <c r="I378" s="108"/>
    </row>
    <row r="379" spans="2:9" ht="12.75">
      <c r="B379" s="108"/>
      <c r="C379" s="108"/>
      <c r="D379" s="108"/>
      <c r="E379" s="108"/>
      <c r="F379" s="108"/>
      <c r="G379" s="108"/>
      <c r="H379" s="108"/>
      <c r="I379" s="108"/>
    </row>
    <row r="382" ht="12.75">
      <c r="A382" s="3" t="s">
        <v>157</v>
      </c>
    </row>
    <row r="384" ht="12.75">
      <c r="A384" s="3" t="s">
        <v>158</v>
      </c>
    </row>
    <row r="385" ht="12.75">
      <c r="A385" s="3" t="s">
        <v>159</v>
      </c>
    </row>
    <row r="386" ht="12.75">
      <c r="A386" s="1"/>
    </row>
    <row r="387" spans="1:4" ht="12.75">
      <c r="A387" s="49" t="s">
        <v>286</v>
      </c>
      <c r="B387" s="10"/>
      <c r="C387" s="10"/>
      <c r="D387" s="10"/>
    </row>
    <row r="397" spans="2:3" ht="12.75">
      <c r="B397" s="10"/>
      <c r="C397" s="10"/>
    </row>
  </sheetData>
  <sheetProtection password="C429" sheet="1" objects="1" scenarios="1"/>
  <mergeCells count="55">
    <mergeCell ref="B48:I48"/>
    <mergeCell ref="B67:I68"/>
    <mergeCell ref="B71:I72"/>
    <mergeCell ref="B132:I134"/>
    <mergeCell ref="B79:I80"/>
    <mergeCell ref="B100:I101"/>
    <mergeCell ref="B129:I129"/>
    <mergeCell ref="C122:I122"/>
    <mergeCell ref="C124:I124"/>
    <mergeCell ref="C126:I126"/>
    <mergeCell ref="B14:I16"/>
    <mergeCell ref="B18:I19"/>
    <mergeCell ref="B21:I23"/>
    <mergeCell ref="B38:I39"/>
    <mergeCell ref="B36:I36"/>
    <mergeCell ref="D26:F26"/>
    <mergeCell ref="D28:F28"/>
    <mergeCell ref="D31:F31"/>
    <mergeCell ref="B45:I45"/>
    <mergeCell ref="B314:I315"/>
    <mergeCell ref="B207:I208"/>
    <mergeCell ref="B187:I188"/>
    <mergeCell ref="B137:I137"/>
    <mergeCell ref="B140:I141"/>
    <mergeCell ref="C173:I173"/>
    <mergeCell ref="C175:I175"/>
    <mergeCell ref="B184:I184"/>
    <mergeCell ref="B166:I167"/>
    <mergeCell ref="B378:I379"/>
    <mergeCell ref="B286:I286"/>
    <mergeCell ref="B226:I226"/>
    <mergeCell ref="B361:I361"/>
    <mergeCell ref="B263:I264"/>
    <mergeCell ref="B283:I283"/>
    <mergeCell ref="E238:F238"/>
    <mergeCell ref="C319:I319"/>
    <mergeCell ref="C324:I324"/>
    <mergeCell ref="H238:I238"/>
    <mergeCell ref="B375:I375"/>
    <mergeCell ref="B229:I232"/>
    <mergeCell ref="B220:I221"/>
    <mergeCell ref="C294:I294"/>
    <mergeCell ref="C330:I330"/>
    <mergeCell ref="C326:I326"/>
    <mergeCell ref="E266:F266"/>
    <mergeCell ref="H266:I266"/>
    <mergeCell ref="B358:I359"/>
    <mergeCell ref="B169:I169"/>
    <mergeCell ref="C177:I177"/>
    <mergeCell ref="C289:I289"/>
    <mergeCell ref="C171:I171"/>
    <mergeCell ref="B214:I214"/>
    <mergeCell ref="B210:I211"/>
    <mergeCell ref="C179:I179"/>
    <mergeCell ref="C181:I181"/>
  </mergeCells>
  <printOptions/>
  <pageMargins left="0.75" right="0.5" top="1" bottom="1" header="0.5" footer="0.5"/>
  <pageSetup firstPageNumber="5" useFirstPageNumber="1" horizontalDpi="600" verticalDpi="600" orientation="portrait" paperSize="9" r:id="rId2"/>
  <headerFooter alignWithMargins="0">
    <oddFooter>&amp;R&amp;"Times New Roman,Regular"-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system administrator</cp:lastModifiedBy>
  <cp:lastPrinted>2006-11-27T08:10:44Z</cp:lastPrinted>
  <dcterms:created xsi:type="dcterms:W3CDTF">2005-11-02T07:17:39Z</dcterms:created>
  <dcterms:modified xsi:type="dcterms:W3CDTF">2006-11-27T08:14:09Z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